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-120" yWindow="-120" windowWidth="20730" windowHeight="11160"/>
  </bookViews>
  <sheets>
    <sheet name="Data Paka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73" i="2" l="1"/>
  <c r="T76" i="2" l="1"/>
  <c r="L65" i="2"/>
  <c r="T72" i="2"/>
  <c r="L78" i="2"/>
  <c r="L31" i="2"/>
  <c r="T69" i="2"/>
  <c r="M79" i="2" s="1"/>
  <c r="T71" i="2"/>
  <c r="T70" i="2"/>
  <c r="U69" i="2" l="1"/>
  <c r="T74" i="2"/>
  <c r="T75" i="2" s="1"/>
  <c r="U74" i="2" l="1"/>
  <c r="U70" i="2"/>
  <c r="V72" i="2"/>
  <c r="V71" i="2"/>
  <c r="W72" i="2" l="1"/>
  <c r="L39" i="2"/>
  <c r="L15" i="2" l="1"/>
  <c r="L23" i="2"/>
  <c r="L21" i="2"/>
  <c r="H39" i="2"/>
  <c r="L66" i="2" l="1"/>
  <c r="H66" i="2" s="1"/>
  <c r="H65" i="2"/>
  <c r="L8" i="2"/>
  <c r="L9" i="2" l="1"/>
  <c r="L37" i="2"/>
  <c r="H37" i="2" s="1"/>
  <c r="L42" i="2"/>
  <c r="H42" i="2" s="1"/>
  <c r="V70" i="2" l="1"/>
  <c r="W70" i="2" s="1"/>
  <c r="W71" i="2"/>
  <c r="U71" i="2"/>
  <c r="U72" i="2" l="1"/>
  <c r="L67" i="2"/>
  <c r="H67" i="2" s="1"/>
  <c r="L44" i="2"/>
  <c r="H44" i="2" s="1"/>
  <c r="M80" i="2" l="1"/>
  <c r="L68" i="2"/>
  <c r="H68" i="2" s="1"/>
  <c r="H7" i="2" l="1"/>
  <c r="H8" i="2" l="1"/>
  <c r="H9" i="2" s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H21" i="2" s="1"/>
  <c r="H22" i="2" s="1"/>
  <c r="H23" i="2" s="1"/>
  <c r="H24" i="2" s="1"/>
  <c r="H25" i="2" s="1"/>
  <c r="H26" i="2" s="1"/>
  <c r="H27" i="2" s="1"/>
  <c r="H28" i="2" s="1"/>
  <c r="H29" i="2" s="1"/>
  <c r="H30" i="2" s="1"/>
  <c r="H31" i="2" s="1"/>
  <c r="H32" i="2" s="1"/>
  <c r="H33" i="2" s="1"/>
  <c r="H34" i="2" s="1"/>
  <c r="H35" i="2" s="1"/>
  <c r="H36" i="2" s="1"/>
  <c r="L45" i="2" l="1"/>
  <c r="H45" i="2" s="1"/>
  <c r="L46" i="2"/>
  <c r="H46" i="2" s="1"/>
  <c r="L47" i="2"/>
  <c r="H47" i="2" s="1"/>
  <c r="L48" i="2"/>
  <c r="H48" i="2" s="1"/>
  <c r="L49" i="2"/>
  <c r="H49" i="2" s="1"/>
  <c r="L50" i="2"/>
  <c r="H50" i="2" s="1"/>
  <c r="L51" i="2"/>
  <c r="H51" i="2" s="1"/>
  <c r="L52" i="2"/>
  <c r="H52" i="2" s="1"/>
  <c r="L53" i="2"/>
  <c r="H53" i="2" s="1"/>
  <c r="L54" i="2"/>
  <c r="H54" i="2" s="1"/>
  <c r="L55" i="2"/>
  <c r="H55" i="2" s="1"/>
  <c r="L56" i="2"/>
  <c r="H56" i="2" s="1"/>
  <c r="L57" i="2"/>
  <c r="H57" i="2" s="1"/>
  <c r="L58" i="2"/>
  <c r="H58" i="2" s="1"/>
  <c r="L59" i="2"/>
  <c r="H59" i="2" s="1"/>
  <c r="L60" i="2"/>
  <c r="H60" i="2" s="1"/>
  <c r="L61" i="2"/>
  <c r="H61" i="2" s="1"/>
  <c r="L62" i="2"/>
  <c r="H62" i="2" s="1"/>
  <c r="L63" i="2"/>
  <c r="H63" i="2" s="1"/>
  <c r="L64" i="2"/>
  <c r="H64" i="2" s="1"/>
  <c r="L69" i="2"/>
  <c r="H69" i="2" s="1"/>
  <c r="L70" i="2"/>
  <c r="H70" i="2" s="1"/>
  <c r="L71" i="2"/>
  <c r="H71" i="2" s="1"/>
  <c r="L72" i="2"/>
  <c r="H72" i="2" s="1"/>
  <c r="L73" i="2"/>
  <c r="H73" i="2" s="1"/>
  <c r="L74" i="2"/>
  <c r="H74" i="2" s="1"/>
  <c r="L75" i="2"/>
  <c r="H75" i="2" s="1"/>
  <c r="L76" i="2"/>
  <c r="H76" i="2" s="1"/>
  <c r="L77" i="2"/>
  <c r="H77" i="2" s="1"/>
  <c r="H78" i="2"/>
  <c r="L30" i="2"/>
  <c r="L32" i="2"/>
  <c r="L33" i="2"/>
  <c r="L34" i="2"/>
  <c r="L35" i="2"/>
  <c r="L36" i="2"/>
  <c r="L29" i="2"/>
  <c r="L28" i="2"/>
  <c r="L10" i="2"/>
  <c r="L43" i="2"/>
  <c r="H43" i="2" s="1"/>
  <c r="L41" i="2"/>
  <c r="H41" i="2" s="1"/>
  <c r="L40" i="2"/>
  <c r="H40" i="2" s="1"/>
  <c r="L38" i="2"/>
  <c r="H38" i="2" s="1"/>
  <c r="L11" i="2"/>
  <c r="L12" i="2"/>
  <c r="L13" i="2"/>
  <c r="L14" i="2"/>
  <c r="L16" i="2"/>
  <c r="L17" i="2"/>
  <c r="L18" i="2"/>
  <c r="L19" i="2"/>
  <c r="L20" i="2"/>
  <c r="L22" i="2"/>
  <c r="L24" i="2"/>
  <c r="L25" i="2"/>
  <c r="L26" i="2"/>
  <c r="L27" i="2"/>
  <c r="I8" i="2" l="1"/>
  <c r="I9" i="2" l="1"/>
  <c r="I10" i="2" s="1"/>
  <c r="I11" i="2" s="1"/>
  <c r="I12" i="2" s="1"/>
  <c r="I13" i="2" s="1"/>
  <c r="I14" i="2" s="1"/>
  <c r="I15" i="2" l="1"/>
  <c r="I16" i="2" s="1"/>
  <c r="I17" i="2" s="1"/>
  <c r="I18" i="2" s="1"/>
  <c r="I19" i="2" s="1"/>
  <c r="I20" i="2" s="1"/>
  <c r="I21" i="2" s="1"/>
  <c r="I22" i="2" s="1"/>
  <c r="I23" i="2" s="1"/>
  <c r="I24" i="2" s="1"/>
  <c r="I25" i="2" s="1"/>
  <c r="I26" i="2" l="1"/>
  <c r="I27" i="2" s="1"/>
  <c r="I28" i="2" s="1"/>
  <c r="I29" i="2" l="1"/>
  <c r="I30" i="2" l="1"/>
  <c r="I31" i="2" s="1"/>
  <c r="I32" i="2" s="1"/>
  <c r="I33" i="2" s="1"/>
  <c r="I34" i="2" s="1"/>
  <c r="I35" i="2" s="1"/>
  <c r="I36" i="2" s="1"/>
  <c r="I37" i="2" s="1"/>
  <c r="I38" i="2" s="1"/>
  <c r="I39" i="2" s="1"/>
  <c r="I40" i="2" s="1"/>
  <c r="I41" i="2" s="1"/>
  <c r="I42" i="2" s="1"/>
  <c r="I43" i="2" s="1"/>
  <c r="I44" i="2" s="1"/>
  <c r="I45" i="2" s="1"/>
  <c r="I46" i="2" s="1"/>
  <c r="I47" i="2" s="1"/>
  <c r="I48" i="2" s="1"/>
  <c r="I49" i="2" s="1"/>
  <c r="I50" i="2" s="1"/>
  <c r="I51" i="2" s="1"/>
  <c r="I52" i="2" s="1"/>
  <c r="I53" i="2" s="1"/>
  <c r="I54" i="2" s="1"/>
  <c r="I55" i="2" s="1"/>
  <c r="I56" i="2" s="1"/>
  <c r="I57" i="2" s="1"/>
  <c r="I58" i="2" s="1"/>
  <c r="I59" i="2" s="1"/>
  <c r="I60" i="2" s="1"/>
  <c r="I61" i="2" s="1"/>
  <c r="I62" i="2" s="1"/>
  <c r="I63" i="2" s="1"/>
  <c r="I64" i="2" s="1"/>
  <c r="I65" i="2" s="1"/>
  <c r="I66" i="2" s="1"/>
  <c r="I67" i="2" s="1"/>
  <c r="I68" i="2" s="1"/>
  <c r="I69" i="2" s="1"/>
  <c r="I70" i="2" s="1"/>
  <c r="I71" i="2" s="1"/>
  <c r="I72" i="2" s="1"/>
  <c r="I73" i="2" s="1"/>
  <c r="I74" i="2" s="1"/>
  <c r="I75" i="2" s="1"/>
  <c r="I76" i="2" s="1"/>
  <c r="I77" i="2" s="1"/>
  <c r="I78" i="2" s="1"/>
  <c r="V69" i="2" l="1"/>
  <c r="W69" i="2" s="1"/>
  <c r="L79" i="2"/>
  <c r="H79" i="2" s="1"/>
  <c r="I79" i="2" l="1"/>
  <c r="L80" i="2"/>
  <c r="H80" i="2" s="1"/>
  <c r="M81" i="2"/>
  <c r="I80" i="2" l="1"/>
  <c r="L81" i="2"/>
  <c r="H81" i="2" s="1"/>
  <c r="M82" i="2"/>
  <c r="I81" i="2" l="1"/>
  <c r="L82" i="2"/>
  <c r="H82" i="2" s="1"/>
  <c r="M83" i="2"/>
  <c r="I82" i="2" l="1"/>
  <c r="L83" i="2"/>
  <c r="H83" i="2" s="1"/>
  <c r="M84" i="2"/>
  <c r="I83" i="2" l="1"/>
  <c r="L84" i="2"/>
  <c r="H84" i="2" s="1"/>
  <c r="M85" i="2"/>
  <c r="L85" i="2" s="1"/>
  <c r="I84" i="2" l="1"/>
  <c r="M86" i="2"/>
  <c r="H85" i="2"/>
  <c r="I85" i="2" s="1"/>
  <c r="M87" i="2" l="1"/>
  <c r="M88" i="2" s="1"/>
  <c r="M89" i="2" s="1"/>
  <c r="M90" i="2" s="1"/>
  <c r="M91" i="2" s="1"/>
  <c r="M92" i="2" s="1"/>
  <c r="L86" i="2"/>
  <c r="M93" i="2"/>
  <c r="M94" i="2" s="1"/>
  <c r="M95" i="2" s="1"/>
  <c r="M96" i="2" s="1"/>
  <c r="M97" i="2" s="1"/>
  <c r="M98" i="2" s="1"/>
  <c r="M99" i="2" s="1"/>
  <c r="H86" i="2"/>
  <c r="L88" i="2"/>
  <c r="H88" i="2" s="1"/>
  <c r="L87" i="2" l="1"/>
  <c r="H87" i="2" s="1"/>
  <c r="I86" i="2"/>
  <c r="I87" i="2" s="1"/>
  <c r="I88" i="2" s="1"/>
  <c r="L99" i="2"/>
  <c r="H99" i="2" s="1"/>
  <c r="M100" i="2"/>
  <c r="L89" i="2"/>
  <c r="H89" i="2" s="1"/>
  <c r="M101" i="2" l="1"/>
  <c r="L100" i="2"/>
  <c r="H100" i="2" s="1"/>
  <c r="I89" i="2"/>
  <c r="L90" i="2"/>
  <c r="H90" i="2" s="1"/>
  <c r="L101" i="2" l="1"/>
  <c r="H101" i="2" s="1"/>
  <c r="I90" i="2"/>
  <c r="L91" i="2"/>
  <c r="H91" i="2" s="1"/>
  <c r="I91" i="2" l="1"/>
  <c r="L92" i="2"/>
  <c r="H92" i="2" s="1"/>
  <c r="I92" i="2" l="1"/>
  <c r="L93" i="2"/>
  <c r="H93" i="2" s="1"/>
  <c r="I93" i="2" l="1"/>
  <c r="L94" i="2"/>
  <c r="H94" i="2" s="1"/>
  <c r="I94" i="2" l="1"/>
  <c r="L95" i="2"/>
  <c r="H95" i="2" s="1"/>
  <c r="I95" i="2" l="1"/>
  <c r="L96" i="2"/>
  <c r="H96" i="2" s="1"/>
  <c r="I96" i="2" l="1"/>
  <c r="L97" i="2"/>
  <c r="H97" i="2" s="1"/>
  <c r="L98" i="2"/>
  <c r="H98" i="2" s="1"/>
  <c r="H103" i="2" l="1"/>
  <c r="I97" i="2"/>
  <c r="I98" i="2" s="1"/>
  <c r="I99" i="2" s="1"/>
  <c r="I100" i="2" s="1"/>
  <c r="I101" i="2" s="1"/>
</calcChain>
</file>

<file path=xl/sharedStrings.xml><?xml version="1.0" encoding="utf-8"?>
<sst xmlns="http://schemas.openxmlformats.org/spreadsheetml/2006/main" count="40" uniqueCount="35">
  <si>
    <t>I</t>
  </si>
  <si>
    <t>II</t>
  </si>
  <si>
    <t>III</t>
  </si>
  <si>
    <t>IV</t>
  </si>
  <si>
    <t>V</t>
  </si>
  <si>
    <t>VI</t>
  </si>
  <si>
    <t>Jumlah</t>
  </si>
  <si>
    <t>(kg)</t>
  </si>
  <si>
    <t>Total</t>
  </si>
  <si>
    <t>pakan</t>
  </si>
  <si>
    <t>DOC</t>
  </si>
  <si>
    <t>TABEL PAKAN DOC 1-120</t>
  </si>
  <si>
    <t>FR%</t>
  </si>
  <si>
    <t>MBW</t>
  </si>
  <si>
    <t>BIOMASSA</t>
  </si>
  <si>
    <t>POPULASI</t>
  </si>
  <si>
    <t>KG</t>
  </si>
  <si>
    <t>EKOR</t>
  </si>
  <si>
    <t>GR</t>
  </si>
  <si>
    <t>TEBAR 550.000EKOR</t>
  </si>
  <si>
    <t>parsial 2</t>
  </si>
  <si>
    <t>Size</t>
  </si>
  <si>
    <t>Jumlah Ekor</t>
  </si>
  <si>
    <t>Sisa Populasi</t>
  </si>
  <si>
    <t>Parsial 1</t>
  </si>
  <si>
    <t>Parsial 2</t>
  </si>
  <si>
    <t>Parsial 3</t>
  </si>
  <si>
    <t>Hasil Akhir</t>
  </si>
  <si>
    <t>SR</t>
  </si>
  <si>
    <t>parsial 3</t>
  </si>
  <si>
    <t>fcr</t>
  </si>
  <si>
    <t>parsial 1</t>
  </si>
  <si>
    <t>Panen total</t>
  </si>
  <si>
    <t>jumlah yang dipanen</t>
  </si>
  <si>
    <t xml:space="preserve">                                                                                  Data Panen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</si>
</sst>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0.0"/>
    <numFmt numFmtId="166" formatCode="0.000"/>
    <numFmt numFmtId="167" formatCode="#,##0.000"/>
    <numFmt numFmtId="168" formatCode="_(* #,##0_);_(* \(#,##0\);_(* &quot;-&quot;??_);_(@_)"/>
    <numFmt numFmtId="169" formatCode="_(* #,##0.000_);_(* \(#,##0.000\);_(* &quot;-&quot;??_);_(@_)"/>
    <numFmt numFmtId="170" formatCode="0.0E+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67">
    <xf numFmtId="0" fontId="0" fillId="0" borderId="0" xfId="0"/>
    <xf numFmtId="0" fontId="3" fillId="0" borderId="3" xfId="1" applyFont="1" applyBorder="1">
      <alignment vertical="center"/>
    </xf>
    <xf numFmtId="1" fontId="4" fillId="0" borderId="3" xfId="1" applyNumberFormat="1" applyFont="1" applyBorder="1" applyAlignment="1"/>
    <xf numFmtId="0" fontId="3" fillId="2" borderId="3" xfId="1" applyFont="1" applyFill="1" applyBorder="1">
      <alignment vertical="center"/>
    </xf>
    <xf numFmtId="0" fontId="5" fillId="2" borderId="3" xfId="0" applyFont="1" applyFill="1" applyBorder="1"/>
    <xf numFmtId="0" fontId="0" fillId="0" borderId="3" xfId="0" applyBorder="1"/>
    <xf numFmtId="0" fontId="0" fillId="2" borderId="3" xfId="0" applyFill="1" applyBorder="1"/>
    <xf numFmtId="165" fontId="0" fillId="0" borderId="3" xfId="0" applyNumberFormat="1" applyBorder="1"/>
    <xf numFmtId="166" fontId="0" fillId="0" borderId="3" xfId="0" applyNumberFormat="1" applyBorder="1"/>
    <xf numFmtId="0" fontId="0" fillId="0" borderId="0" xfId="0" applyFill="1"/>
    <xf numFmtId="1" fontId="4" fillId="2" borderId="3" xfId="1" applyNumberFormat="1" applyFont="1" applyFill="1" applyBorder="1" applyAlignment="1"/>
    <xf numFmtId="0" fontId="3" fillId="3" borderId="3" xfId="1" applyFont="1" applyFill="1" applyBorder="1">
      <alignment vertical="center"/>
    </xf>
    <xf numFmtId="0" fontId="0" fillId="3" borderId="3" xfId="0" applyFill="1" applyBorder="1"/>
    <xf numFmtId="1" fontId="4" fillId="3" borderId="3" xfId="1" applyNumberFormat="1" applyFont="1" applyFill="1" applyBorder="1" applyAlignment="1"/>
    <xf numFmtId="2" fontId="0" fillId="0" borderId="3" xfId="0" applyNumberFormat="1" applyBorder="1"/>
    <xf numFmtId="165" fontId="0" fillId="3" borderId="3" xfId="0" applyNumberFormat="1" applyFill="1" applyBorder="1"/>
    <xf numFmtId="165" fontId="0" fillId="2" borderId="3" xfId="0" applyNumberFormat="1" applyFill="1" applyBorder="1"/>
    <xf numFmtId="2" fontId="0" fillId="0" borderId="3" xfId="0" applyNumberFormat="1" applyBorder="1" applyAlignment="1">
      <alignment vertical="center"/>
    </xf>
    <xf numFmtId="0" fontId="5" fillId="3" borderId="3" xfId="0" applyFont="1" applyFill="1" applyBorder="1"/>
    <xf numFmtId="1" fontId="0" fillId="3" borderId="3" xfId="0" applyNumberFormat="1" applyFill="1" applyBorder="1"/>
    <xf numFmtId="167" fontId="0" fillId="0" borderId="3" xfId="0" applyNumberFormat="1" applyBorder="1"/>
    <xf numFmtId="1" fontId="2" fillId="2" borderId="3" xfId="1" applyNumberFormat="1" applyFont="1" applyFill="1" applyBorder="1" applyAlignment="1"/>
    <xf numFmtId="1" fontId="0" fillId="2" borderId="3" xfId="0" applyNumberFormat="1" applyFill="1" applyBorder="1"/>
    <xf numFmtId="168" fontId="0" fillId="3" borderId="3" xfId="2" applyNumberFormat="1" applyFont="1" applyFill="1" applyBorder="1"/>
    <xf numFmtId="2" fontId="0" fillId="3" borderId="3" xfId="0" applyNumberFormat="1" applyFill="1" applyBorder="1" applyAlignment="1">
      <alignment vertical="center"/>
    </xf>
    <xf numFmtId="166" fontId="0" fillId="3" borderId="3" xfId="0" applyNumberFormat="1" applyFill="1" applyBorder="1"/>
    <xf numFmtId="167" fontId="0" fillId="3" borderId="3" xfId="0" applyNumberFormat="1" applyFill="1" applyBorder="1"/>
    <xf numFmtId="0" fontId="7" fillId="4" borderId="3" xfId="0" applyFont="1" applyFill="1" applyBorder="1" applyAlignment="1">
      <alignment horizontal="center"/>
    </xf>
    <xf numFmtId="0" fontId="9" fillId="4" borderId="3" xfId="1" applyFont="1" applyFill="1" applyBorder="1" applyAlignment="1">
      <alignment horizontal="center" vertical="center"/>
    </xf>
    <xf numFmtId="165" fontId="9" fillId="4" borderId="3" xfId="1" applyNumberFormat="1" applyFont="1" applyFill="1" applyBorder="1" applyAlignment="1">
      <alignment horizontal="center" vertical="center"/>
    </xf>
    <xf numFmtId="49" fontId="9" fillId="4" borderId="3" xfId="1" applyNumberFormat="1" applyFont="1" applyFill="1" applyBorder="1" applyAlignment="1">
      <alignment horizontal="center" vertical="center"/>
    </xf>
    <xf numFmtId="49" fontId="9" fillId="4" borderId="3" xfId="1" quotePrefix="1" applyNumberFormat="1" applyFont="1" applyFill="1" applyBorder="1" applyAlignment="1">
      <alignment horizontal="center" vertical="center"/>
    </xf>
    <xf numFmtId="165" fontId="9" fillId="4" borderId="3" xfId="1" quotePrefix="1" applyNumberFormat="1" applyFont="1" applyFill="1" applyBorder="1" applyAlignment="1">
      <alignment horizontal="center" vertical="center"/>
    </xf>
    <xf numFmtId="0" fontId="6" fillId="4" borderId="3" xfId="0" applyFont="1" applyFill="1" applyBorder="1"/>
    <xf numFmtId="169" fontId="0" fillId="0" borderId="3" xfId="2" applyNumberFormat="1" applyFont="1" applyBorder="1"/>
    <xf numFmtId="169" fontId="0" fillId="3" borderId="3" xfId="2" applyNumberFormat="1" applyFont="1" applyFill="1" applyBorder="1"/>
    <xf numFmtId="2" fontId="0" fillId="0" borderId="0" xfId="0" applyNumberFormat="1"/>
    <xf numFmtId="11" fontId="0" fillId="0" borderId="0" xfId="0" applyNumberFormat="1"/>
    <xf numFmtId="170" fontId="0" fillId="0" borderId="0" xfId="0" applyNumberFormat="1"/>
    <xf numFmtId="166" fontId="0" fillId="2" borderId="3" xfId="0" applyNumberFormat="1" applyFill="1" applyBorder="1"/>
    <xf numFmtId="1" fontId="0" fillId="0" borderId="0" xfId="0" applyNumberFormat="1"/>
    <xf numFmtId="2" fontId="0" fillId="2" borderId="3" xfId="0" applyNumberFormat="1" applyFill="1" applyBorder="1"/>
    <xf numFmtId="168" fontId="0" fillId="0" borderId="3" xfId="2" applyNumberFormat="1" applyFont="1" applyBorder="1"/>
    <xf numFmtId="1" fontId="0" fillId="0" borderId="3" xfId="0" applyNumberFormat="1" applyBorder="1"/>
    <xf numFmtId="3" fontId="0" fillId="0" borderId="3" xfId="0" applyNumberFormat="1" applyBorder="1"/>
    <xf numFmtId="3" fontId="0" fillId="3" borderId="3" xfId="0" applyNumberFormat="1" applyFill="1" applyBorder="1"/>
    <xf numFmtId="2" fontId="0" fillId="2" borderId="3" xfId="2" applyNumberFormat="1" applyFont="1" applyFill="1" applyBorder="1"/>
    <xf numFmtId="3" fontId="0" fillId="2" borderId="3" xfId="0" applyNumberFormat="1" applyFill="1" applyBorder="1"/>
    <xf numFmtId="2" fontId="0" fillId="3" borderId="3" xfId="0" applyNumberFormat="1" applyFill="1" applyBorder="1"/>
    <xf numFmtId="168" fontId="0" fillId="2" borderId="3" xfId="0" applyNumberFormat="1" applyFill="1" applyBorder="1"/>
    <xf numFmtId="168" fontId="0" fillId="3" borderId="3" xfId="0" applyNumberFormat="1" applyFill="1" applyBorder="1"/>
    <xf numFmtId="168" fontId="0" fillId="0" borderId="0" xfId="0" applyNumberFormat="1"/>
    <xf numFmtId="164" fontId="0" fillId="0" borderId="0" xfId="0" applyNumberFormat="1"/>
    <xf numFmtId="3" fontId="0" fillId="0" borderId="0" xfId="0" applyNumberFormat="1"/>
    <xf numFmtId="4" fontId="0" fillId="2" borderId="3" xfId="0" applyNumberFormat="1" applyFill="1" applyBorder="1"/>
    <xf numFmtId="4" fontId="0" fillId="3" borderId="3" xfId="0" applyNumberFormat="1" applyFill="1" applyBorder="1"/>
    <xf numFmtId="0" fontId="6" fillId="0" borderId="3" xfId="0" applyFont="1" applyBorder="1"/>
    <xf numFmtId="0" fontId="0" fillId="0" borderId="3" xfId="0" applyNumberFormat="1" applyBorder="1"/>
    <xf numFmtId="10" fontId="0" fillId="0" borderId="3" xfId="3" applyNumberFormat="1" applyFont="1" applyBorder="1"/>
    <xf numFmtId="0" fontId="0" fillId="0" borderId="3" xfId="0" applyFont="1" applyBorder="1"/>
    <xf numFmtId="0" fontId="0" fillId="5" borderId="4" xfId="0" applyFill="1" applyBorder="1"/>
    <xf numFmtId="0" fontId="0" fillId="5" borderId="5" xfId="0" applyFill="1" applyBorder="1"/>
    <xf numFmtId="0" fontId="6" fillId="5" borderId="5" xfId="0" applyFont="1" applyFill="1" applyBorder="1"/>
    <xf numFmtId="0" fontId="0" fillId="5" borderId="2" xfId="0" applyFill="1" applyBorder="1"/>
    <xf numFmtId="0" fontId="6" fillId="5" borderId="2" xfId="0" applyFont="1" applyFill="1" applyBorder="1"/>
    <xf numFmtId="0" fontId="9" fillId="4" borderId="1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/>
    </xf>
  </cellXfs>
  <cellStyles count="5">
    <cellStyle name="Comma" xfId="2" builtinId="3"/>
    <cellStyle name="Comma 2 2" xfId="4"/>
    <cellStyle name="Normal" xfId="0" builtinId="0"/>
    <cellStyle name="Normal 2" xfId="1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5"/>
  <sheetViews>
    <sheetView tabSelected="1" zoomScaleNormal="100" workbookViewId="0">
      <selection activeCell="U63" sqref="U63"/>
    </sheetView>
  </sheetViews>
  <sheetFormatPr defaultRowHeight="14.5" x14ac:dyDescent="0.35"/>
  <cols>
    <col min="8" max="8" width="14.54296875" customWidth="1"/>
    <col min="9" max="9" width="15.54296875" customWidth="1"/>
    <col min="12" max="12" width="14" customWidth="1"/>
    <col min="13" max="13" width="13" customWidth="1"/>
    <col min="18" max="18" width="19.7265625" customWidth="1"/>
    <col min="20" max="20" width="13.81640625" customWidth="1"/>
    <col min="21" max="21" width="14.1796875" customWidth="1"/>
    <col min="23" max="23" width="13.26953125" customWidth="1"/>
    <col min="24" max="24" width="14.81640625" customWidth="1"/>
  </cols>
  <sheetData>
    <row r="1" spans="1:17" x14ac:dyDescent="0.35">
      <c r="A1" t="s">
        <v>19</v>
      </c>
    </row>
    <row r="2" spans="1:17" x14ac:dyDescent="0.35">
      <c r="A2" t="s">
        <v>11</v>
      </c>
      <c r="C2">
        <v>96</v>
      </c>
    </row>
    <row r="5" spans="1:17" x14ac:dyDescent="0.35">
      <c r="A5" s="65" t="s">
        <v>10</v>
      </c>
      <c r="B5" s="28" t="s">
        <v>0</v>
      </c>
      <c r="C5" s="28" t="s">
        <v>1</v>
      </c>
      <c r="D5" s="28" t="s">
        <v>2</v>
      </c>
      <c r="E5" s="28" t="s">
        <v>3</v>
      </c>
      <c r="F5" s="28" t="s">
        <v>4</v>
      </c>
      <c r="G5" s="28" t="s">
        <v>5</v>
      </c>
      <c r="H5" s="29" t="s">
        <v>6</v>
      </c>
      <c r="I5" s="28" t="s">
        <v>8</v>
      </c>
      <c r="J5" s="28" t="s">
        <v>12</v>
      </c>
      <c r="K5" s="28" t="s">
        <v>13</v>
      </c>
      <c r="L5" s="28" t="s">
        <v>14</v>
      </c>
      <c r="M5" s="28" t="s">
        <v>15</v>
      </c>
    </row>
    <row r="6" spans="1:17" x14ac:dyDescent="0.35">
      <c r="A6" s="66"/>
      <c r="B6" s="30"/>
      <c r="C6" s="30"/>
      <c r="D6" s="31"/>
      <c r="E6" s="30"/>
      <c r="F6" s="30"/>
      <c r="G6" s="30"/>
      <c r="H6" s="32" t="s">
        <v>7</v>
      </c>
      <c r="I6" s="30" t="s">
        <v>9</v>
      </c>
      <c r="J6" s="33"/>
      <c r="K6" s="27" t="s">
        <v>18</v>
      </c>
      <c r="L6" s="27" t="s">
        <v>16</v>
      </c>
      <c r="M6" s="27" t="s">
        <v>17</v>
      </c>
    </row>
    <row r="7" spans="1:17" x14ac:dyDescent="0.35">
      <c r="A7" s="1">
        <v>1</v>
      </c>
      <c r="B7" s="5"/>
      <c r="C7" s="5"/>
      <c r="D7" s="5"/>
      <c r="E7" s="5"/>
      <c r="F7" s="5"/>
      <c r="G7" s="2"/>
      <c r="H7" s="7">
        <f>M7/100*3</f>
        <v>16.5</v>
      </c>
      <c r="I7" s="5">
        <v>3</v>
      </c>
      <c r="J7" s="17">
        <v>3</v>
      </c>
      <c r="K7" s="17">
        <v>1E-3</v>
      </c>
      <c r="L7" s="5">
        <v>0</v>
      </c>
      <c r="M7" s="8">
        <v>550</v>
      </c>
    </row>
    <row r="8" spans="1:17" x14ac:dyDescent="0.35">
      <c r="A8" s="1">
        <v>2</v>
      </c>
      <c r="B8" s="5"/>
      <c r="C8" s="5"/>
      <c r="D8" s="5"/>
      <c r="E8" s="5"/>
      <c r="F8" s="5"/>
      <c r="G8" s="2"/>
      <c r="H8" s="7">
        <f>H7+1.1</f>
        <v>17.600000000000001</v>
      </c>
      <c r="I8" s="7">
        <f>I7+H8</f>
        <v>20.6</v>
      </c>
      <c r="J8" s="17">
        <v>30</v>
      </c>
      <c r="K8" s="17">
        <v>9.7789473684210537E-2</v>
      </c>
      <c r="L8" s="14">
        <f>K8*M8</f>
        <v>53.784210526315796</v>
      </c>
      <c r="M8" s="8">
        <v>550</v>
      </c>
      <c r="O8" s="37"/>
      <c r="P8" s="38"/>
      <c r="Q8" s="36"/>
    </row>
    <row r="9" spans="1:17" x14ac:dyDescent="0.35">
      <c r="A9" s="1">
        <v>3</v>
      </c>
      <c r="B9" s="5"/>
      <c r="C9" s="5"/>
      <c r="D9" s="5"/>
      <c r="E9" s="5"/>
      <c r="F9" s="5"/>
      <c r="G9" s="2"/>
      <c r="H9" s="7">
        <f t="shared" ref="H9:H15" si="0">H8+1.1</f>
        <v>18.700000000000003</v>
      </c>
      <c r="I9" s="7">
        <f>I8+H9</f>
        <v>39.300000000000004</v>
      </c>
      <c r="J9" s="17">
        <v>28.666666666666668</v>
      </c>
      <c r="K9" s="17">
        <v>0.19457894736842107</v>
      </c>
      <c r="L9" s="7">
        <f>K9*M9</f>
        <v>107.0184210526316</v>
      </c>
      <c r="M9" s="8">
        <v>550</v>
      </c>
    </row>
    <row r="10" spans="1:17" x14ac:dyDescent="0.35">
      <c r="A10" s="1">
        <v>4</v>
      </c>
      <c r="B10" s="5"/>
      <c r="C10" s="5"/>
      <c r="D10" s="5"/>
      <c r="E10" s="5"/>
      <c r="F10" s="5"/>
      <c r="G10" s="2"/>
      <c r="H10" s="7">
        <f t="shared" si="0"/>
        <v>19.800000000000004</v>
      </c>
      <c r="I10" s="7">
        <f t="shared" ref="I10:I32" si="1">I9+H10</f>
        <v>59.100000000000009</v>
      </c>
      <c r="J10" s="17">
        <v>27.333333333333336</v>
      </c>
      <c r="K10" s="17">
        <v>0.29136842105263161</v>
      </c>
      <c r="L10" s="7">
        <f>K10*M10</f>
        <v>160.25263157894739</v>
      </c>
      <c r="M10" s="8">
        <v>550</v>
      </c>
    </row>
    <row r="11" spans="1:17" x14ac:dyDescent="0.35">
      <c r="A11" s="1">
        <v>5</v>
      </c>
      <c r="B11" s="5"/>
      <c r="C11" s="5"/>
      <c r="D11" s="5"/>
      <c r="E11" s="5"/>
      <c r="F11" s="5"/>
      <c r="G11" s="2"/>
      <c r="H11" s="7">
        <f t="shared" si="0"/>
        <v>20.900000000000006</v>
      </c>
      <c r="I11" s="7">
        <f t="shared" si="1"/>
        <v>80.000000000000014</v>
      </c>
      <c r="J11" s="17">
        <v>26.000000000000004</v>
      </c>
      <c r="K11" s="17">
        <v>0.38815789473684215</v>
      </c>
      <c r="L11" s="7">
        <f t="shared" ref="L11:L27" si="2">K11*M11</f>
        <v>213.48684210526318</v>
      </c>
      <c r="M11" s="8">
        <v>550</v>
      </c>
    </row>
    <row r="12" spans="1:17" x14ac:dyDescent="0.35">
      <c r="A12" s="1">
        <v>6</v>
      </c>
      <c r="B12" s="5"/>
      <c r="C12" s="5"/>
      <c r="D12" s="5"/>
      <c r="E12" s="5"/>
      <c r="F12" s="5"/>
      <c r="G12" s="2"/>
      <c r="H12" s="7">
        <f t="shared" si="0"/>
        <v>22.000000000000007</v>
      </c>
      <c r="I12" s="7">
        <f t="shared" si="1"/>
        <v>102.00000000000003</v>
      </c>
      <c r="J12" s="17">
        <v>24.666666666666671</v>
      </c>
      <c r="K12" s="17">
        <v>0.48494736842105268</v>
      </c>
      <c r="L12" s="7">
        <f t="shared" si="2"/>
        <v>266.72105263157897</v>
      </c>
      <c r="M12" s="8">
        <v>550</v>
      </c>
    </row>
    <row r="13" spans="1:17" x14ac:dyDescent="0.35">
      <c r="A13" s="1">
        <v>7</v>
      </c>
      <c r="B13" s="5"/>
      <c r="C13" s="5"/>
      <c r="D13" s="5"/>
      <c r="E13" s="5"/>
      <c r="F13" s="5"/>
      <c r="G13" s="2"/>
      <c r="H13" s="7">
        <f t="shared" si="0"/>
        <v>23.100000000000009</v>
      </c>
      <c r="I13" s="7">
        <f t="shared" si="1"/>
        <v>125.10000000000004</v>
      </c>
      <c r="J13" s="17">
        <v>23.333333333333339</v>
      </c>
      <c r="K13" s="17">
        <v>0.58173684210526322</v>
      </c>
      <c r="L13" s="7">
        <f t="shared" si="2"/>
        <v>319.95526315789476</v>
      </c>
      <c r="M13" s="8">
        <v>550</v>
      </c>
    </row>
    <row r="14" spans="1:17" x14ac:dyDescent="0.35">
      <c r="A14" s="1">
        <v>8</v>
      </c>
      <c r="B14" s="5"/>
      <c r="C14" s="5"/>
      <c r="D14" s="5"/>
      <c r="E14" s="5"/>
      <c r="F14" s="5"/>
      <c r="G14" s="2"/>
      <c r="H14" s="7">
        <f t="shared" si="0"/>
        <v>24.20000000000001</v>
      </c>
      <c r="I14" s="7">
        <f t="shared" si="1"/>
        <v>149.30000000000004</v>
      </c>
      <c r="J14" s="17">
        <v>22.000000000000007</v>
      </c>
      <c r="K14" s="17">
        <v>0.67852631578947376</v>
      </c>
      <c r="L14" s="7">
        <f t="shared" si="2"/>
        <v>373.18947368421055</v>
      </c>
      <c r="M14" s="8">
        <v>550</v>
      </c>
    </row>
    <row r="15" spans="1:17" ht="15.75" customHeight="1" x14ac:dyDescent="0.35">
      <c r="A15" s="1">
        <v>9</v>
      </c>
      <c r="B15" s="5"/>
      <c r="C15" s="5"/>
      <c r="D15" s="5"/>
      <c r="E15" s="5"/>
      <c r="F15" s="5"/>
      <c r="G15" s="2"/>
      <c r="H15" s="7">
        <f t="shared" si="0"/>
        <v>25.300000000000011</v>
      </c>
      <c r="I15" s="7">
        <f>I14+H15</f>
        <v>174.60000000000005</v>
      </c>
      <c r="J15" s="17">
        <v>20.6666666666667</v>
      </c>
      <c r="K15" s="17">
        <v>0.77531578947368429</v>
      </c>
      <c r="L15" s="7">
        <f>K15*M15</f>
        <v>426.42368421052635</v>
      </c>
      <c r="M15" s="8">
        <v>550</v>
      </c>
    </row>
    <row r="16" spans="1:17" s="9" customFormat="1" x14ac:dyDescent="0.35">
      <c r="A16" s="11">
        <v>10</v>
      </c>
      <c r="B16" s="12"/>
      <c r="C16" s="12"/>
      <c r="D16" s="12"/>
      <c r="E16" s="12"/>
      <c r="F16" s="12"/>
      <c r="G16" s="13"/>
      <c r="H16" s="15">
        <f>H15+1.1</f>
        <v>26.400000000000013</v>
      </c>
      <c r="I16" s="15">
        <f>I15+H16</f>
        <v>201.00000000000006</v>
      </c>
      <c r="J16" s="24">
        <v>19.333333333333343</v>
      </c>
      <c r="K16" s="24">
        <v>0.87210526315789483</v>
      </c>
      <c r="L16" s="15">
        <f t="shared" si="2"/>
        <v>479.65789473684214</v>
      </c>
      <c r="M16" s="25">
        <v>550</v>
      </c>
    </row>
    <row r="17" spans="1:13" x14ac:dyDescent="0.35">
      <c r="A17" s="1">
        <v>11</v>
      </c>
      <c r="B17" s="5"/>
      <c r="C17" s="5"/>
      <c r="D17" s="5"/>
      <c r="E17" s="5"/>
      <c r="F17" s="5"/>
      <c r="G17" s="2"/>
      <c r="H17" s="7">
        <f>H16+2.2</f>
        <v>28.600000000000012</v>
      </c>
      <c r="I17" s="7">
        <f t="shared" si="1"/>
        <v>229.60000000000008</v>
      </c>
      <c r="J17" s="17">
        <v>18.000000000000011</v>
      </c>
      <c r="K17" s="17">
        <v>0.96889473684210536</v>
      </c>
      <c r="L17" s="7">
        <f t="shared" si="2"/>
        <v>532.89210526315799</v>
      </c>
      <c r="M17" s="8">
        <v>550</v>
      </c>
    </row>
    <row r="18" spans="1:13" x14ac:dyDescent="0.35">
      <c r="A18" s="1">
        <v>12</v>
      </c>
      <c r="B18" s="5"/>
      <c r="C18" s="5"/>
      <c r="D18" s="5"/>
      <c r="E18" s="5"/>
      <c r="F18" s="5"/>
      <c r="G18" s="2"/>
      <c r="H18" s="7">
        <f t="shared" ref="H18:H24" si="3">H17+2.2</f>
        <v>30.800000000000011</v>
      </c>
      <c r="I18" s="7">
        <f t="shared" si="1"/>
        <v>260.40000000000009</v>
      </c>
      <c r="J18" s="17">
        <v>16.666666666666679</v>
      </c>
      <c r="K18" s="17">
        <v>1.065684210526316</v>
      </c>
      <c r="L18" s="7">
        <f t="shared" si="2"/>
        <v>586.12631578947378</v>
      </c>
      <c r="M18" s="8">
        <v>550</v>
      </c>
    </row>
    <row r="19" spans="1:13" x14ac:dyDescent="0.35">
      <c r="A19" s="1">
        <v>13</v>
      </c>
      <c r="B19" s="5"/>
      <c r="C19" s="5"/>
      <c r="D19" s="5"/>
      <c r="E19" s="5"/>
      <c r="F19" s="5"/>
      <c r="G19" s="2"/>
      <c r="H19" s="7">
        <f t="shared" si="3"/>
        <v>33.000000000000014</v>
      </c>
      <c r="I19" s="7">
        <f t="shared" si="1"/>
        <v>293.40000000000009</v>
      </c>
      <c r="J19" s="17">
        <v>15.333333333333345</v>
      </c>
      <c r="K19" s="17">
        <v>1.1624736842105265</v>
      </c>
      <c r="L19" s="7">
        <f t="shared" si="2"/>
        <v>639.36052631578957</v>
      </c>
      <c r="M19" s="8">
        <v>550</v>
      </c>
    </row>
    <row r="20" spans="1:13" x14ac:dyDescent="0.35">
      <c r="A20" s="1">
        <v>14</v>
      </c>
      <c r="B20" s="5"/>
      <c r="C20" s="5"/>
      <c r="D20" s="5"/>
      <c r="E20" s="5"/>
      <c r="F20" s="5"/>
      <c r="G20" s="2"/>
      <c r="H20" s="7">
        <f t="shared" si="3"/>
        <v>35.200000000000017</v>
      </c>
      <c r="I20" s="7">
        <f t="shared" si="1"/>
        <v>328.60000000000014</v>
      </c>
      <c r="J20" s="17">
        <v>14.000000000000011</v>
      </c>
      <c r="K20" s="17">
        <v>1.2592631578947371</v>
      </c>
      <c r="L20" s="7">
        <f t="shared" si="2"/>
        <v>692.59473684210536</v>
      </c>
      <c r="M20" s="8">
        <v>550</v>
      </c>
    </row>
    <row r="21" spans="1:13" x14ac:dyDescent="0.35">
      <c r="A21" s="1">
        <v>15</v>
      </c>
      <c r="B21" s="5"/>
      <c r="C21" s="5"/>
      <c r="D21" s="5"/>
      <c r="E21" s="5"/>
      <c r="F21" s="5"/>
      <c r="G21" s="2"/>
      <c r="H21" s="7">
        <f t="shared" si="3"/>
        <v>37.40000000000002</v>
      </c>
      <c r="I21" s="7">
        <f t="shared" si="1"/>
        <v>366.00000000000017</v>
      </c>
      <c r="J21" s="17">
        <v>12.666666666666677</v>
      </c>
      <c r="K21" s="17">
        <v>1.3560526315789476</v>
      </c>
      <c r="L21" s="7">
        <f>K21*M21</f>
        <v>745.82894736842115</v>
      </c>
      <c r="M21" s="8">
        <v>550</v>
      </c>
    </row>
    <row r="22" spans="1:13" x14ac:dyDescent="0.35">
      <c r="A22" s="1">
        <v>16</v>
      </c>
      <c r="B22" s="5"/>
      <c r="C22" s="5"/>
      <c r="D22" s="5"/>
      <c r="E22" s="5"/>
      <c r="F22" s="5"/>
      <c r="G22" s="2"/>
      <c r="H22" s="7">
        <f t="shared" si="3"/>
        <v>39.600000000000023</v>
      </c>
      <c r="I22" s="7">
        <f t="shared" si="1"/>
        <v>405.60000000000019</v>
      </c>
      <c r="J22" s="17">
        <v>11.333333333333343</v>
      </c>
      <c r="K22" s="17">
        <v>1.4528421052631582</v>
      </c>
      <c r="L22" s="7">
        <f t="shared" si="2"/>
        <v>799.06315789473695</v>
      </c>
      <c r="M22" s="8">
        <v>550</v>
      </c>
    </row>
    <row r="23" spans="1:13" x14ac:dyDescent="0.35">
      <c r="A23" s="1">
        <v>17</v>
      </c>
      <c r="B23" s="5"/>
      <c r="C23" s="5"/>
      <c r="D23" s="5"/>
      <c r="E23" s="5"/>
      <c r="F23" s="5"/>
      <c r="G23" s="2"/>
      <c r="H23" s="7">
        <f t="shared" si="3"/>
        <v>41.800000000000026</v>
      </c>
      <c r="I23" s="7">
        <f t="shared" si="1"/>
        <v>447.4000000000002</v>
      </c>
      <c r="J23" s="17">
        <v>10.000000000000009</v>
      </c>
      <c r="K23" s="17">
        <v>1.5496315789473687</v>
      </c>
      <c r="L23" s="7">
        <f>K23*M23</f>
        <v>852.29736842105274</v>
      </c>
      <c r="M23" s="8">
        <v>550</v>
      </c>
    </row>
    <row r="24" spans="1:13" x14ac:dyDescent="0.35">
      <c r="A24" s="1">
        <v>18</v>
      </c>
      <c r="B24" s="5"/>
      <c r="C24" s="5"/>
      <c r="D24" s="5"/>
      <c r="E24" s="5"/>
      <c r="F24" s="5"/>
      <c r="G24" s="2"/>
      <c r="H24" s="7">
        <f t="shared" si="3"/>
        <v>44.000000000000028</v>
      </c>
      <c r="I24" s="7">
        <f t="shared" si="1"/>
        <v>491.4000000000002</v>
      </c>
      <c r="J24" s="17">
        <v>8.666666666666675</v>
      </c>
      <c r="K24" s="17">
        <v>1.6464210526315792</v>
      </c>
      <c r="L24" s="7">
        <f t="shared" si="2"/>
        <v>905.53157894736853</v>
      </c>
      <c r="M24" s="8">
        <v>550</v>
      </c>
    </row>
    <row r="25" spans="1:13" x14ac:dyDescent="0.35">
      <c r="A25" s="1">
        <v>19</v>
      </c>
      <c r="B25" s="5"/>
      <c r="C25" s="5"/>
      <c r="D25" s="5"/>
      <c r="E25" s="5"/>
      <c r="F25" s="5"/>
      <c r="G25" s="2"/>
      <c r="H25" s="7">
        <f>H24+2.2</f>
        <v>46.200000000000031</v>
      </c>
      <c r="I25" s="7">
        <f t="shared" si="1"/>
        <v>537.60000000000025</v>
      </c>
      <c r="J25" s="17">
        <v>7.3333333333333419</v>
      </c>
      <c r="K25" s="17">
        <v>1.7432105263157898</v>
      </c>
      <c r="L25" s="7">
        <f t="shared" si="2"/>
        <v>958.76578947368432</v>
      </c>
      <c r="M25" s="8">
        <v>550</v>
      </c>
    </row>
    <row r="26" spans="1:13" s="9" customFormat="1" x14ac:dyDescent="0.35">
      <c r="A26" s="11">
        <v>20</v>
      </c>
      <c r="B26" s="12"/>
      <c r="C26" s="12"/>
      <c r="D26" s="12"/>
      <c r="E26" s="12"/>
      <c r="F26" s="12"/>
      <c r="G26" s="13"/>
      <c r="H26" s="15">
        <f>H25+2.2</f>
        <v>48.400000000000034</v>
      </c>
      <c r="I26" s="15">
        <f t="shared" si="1"/>
        <v>586.00000000000023</v>
      </c>
      <c r="J26" s="24">
        <v>6</v>
      </c>
      <c r="K26" s="24">
        <v>1.84</v>
      </c>
      <c r="L26" s="26">
        <f t="shared" si="2"/>
        <v>1012</v>
      </c>
      <c r="M26" s="25">
        <v>550</v>
      </c>
    </row>
    <row r="27" spans="1:13" x14ac:dyDescent="0.35">
      <c r="A27" s="3">
        <v>21</v>
      </c>
      <c r="B27" s="6"/>
      <c r="C27" s="6"/>
      <c r="D27" s="6"/>
      <c r="E27" s="6"/>
      <c r="F27" s="6"/>
      <c r="G27" s="10"/>
      <c r="H27" s="16">
        <f>H26+3.3</f>
        <v>51.700000000000031</v>
      </c>
      <c r="I27" s="16">
        <f t="shared" si="1"/>
        <v>637.70000000000027</v>
      </c>
      <c r="J27" s="17">
        <v>5.96</v>
      </c>
      <c r="K27" s="17">
        <v>2.0060000000000002</v>
      </c>
      <c r="L27" s="20">
        <f t="shared" si="2"/>
        <v>1103.3000000000002</v>
      </c>
      <c r="M27" s="39">
        <v>550</v>
      </c>
    </row>
    <row r="28" spans="1:13" x14ac:dyDescent="0.35">
      <c r="A28" s="3">
        <v>22</v>
      </c>
      <c r="B28" s="6"/>
      <c r="C28" s="6"/>
      <c r="D28" s="6"/>
      <c r="E28" s="6"/>
      <c r="F28" s="6"/>
      <c r="G28" s="10"/>
      <c r="H28" s="16">
        <f t="shared" ref="H28:H35" si="4">H27+3.3</f>
        <v>55.000000000000028</v>
      </c>
      <c r="I28" s="16">
        <f t="shared" si="1"/>
        <v>692.70000000000027</v>
      </c>
      <c r="J28" s="17">
        <v>5.92</v>
      </c>
      <c r="K28" s="17">
        <v>2.1720000000000002</v>
      </c>
      <c r="L28" s="20">
        <f>K28*M28</f>
        <v>1194.6000000000001</v>
      </c>
      <c r="M28" s="39">
        <v>550</v>
      </c>
    </row>
    <row r="29" spans="1:13" x14ac:dyDescent="0.35">
      <c r="A29" s="3">
        <v>23</v>
      </c>
      <c r="B29" s="6"/>
      <c r="C29" s="6"/>
      <c r="D29" s="6"/>
      <c r="E29" s="6"/>
      <c r="F29" s="6"/>
      <c r="G29" s="10"/>
      <c r="H29" s="16">
        <f t="shared" si="4"/>
        <v>58.300000000000026</v>
      </c>
      <c r="I29" s="16">
        <f t="shared" si="1"/>
        <v>751.00000000000034</v>
      </c>
      <c r="J29" s="17">
        <v>5.88</v>
      </c>
      <c r="K29" s="17">
        <v>2.3380000000000001</v>
      </c>
      <c r="L29" s="34">
        <f>K29*M29</f>
        <v>1285.9000000000001</v>
      </c>
      <c r="M29" s="39">
        <v>550</v>
      </c>
    </row>
    <row r="30" spans="1:13" x14ac:dyDescent="0.35">
      <c r="A30" s="3">
        <v>24</v>
      </c>
      <c r="B30" s="6"/>
      <c r="C30" s="6"/>
      <c r="D30" s="6"/>
      <c r="E30" s="6"/>
      <c r="F30" s="6"/>
      <c r="G30" s="10"/>
      <c r="H30" s="16">
        <f t="shared" si="4"/>
        <v>61.600000000000023</v>
      </c>
      <c r="I30" s="16">
        <f t="shared" si="1"/>
        <v>812.60000000000036</v>
      </c>
      <c r="J30" s="17">
        <v>5.84</v>
      </c>
      <c r="K30" s="17">
        <v>2.504</v>
      </c>
      <c r="L30" s="34">
        <f t="shared" ref="L30:L36" si="5">K30*M30</f>
        <v>1377.2</v>
      </c>
      <c r="M30" s="39">
        <v>550</v>
      </c>
    </row>
    <row r="31" spans="1:13" x14ac:dyDescent="0.35">
      <c r="A31" s="3">
        <v>25</v>
      </c>
      <c r="B31" s="6"/>
      <c r="C31" s="6"/>
      <c r="D31" s="6"/>
      <c r="E31" s="6"/>
      <c r="F31" s="6"/>
      <c r="G31" s="10"/>
      <c r="H31" s="16">
        <f t="shared" si="4"/>
        <v>64.90000000000002</v>
      </c>
      <c r="I31" s="16">
        <f t="shared" si="1"/>
        <v>877.50000000000034</v>
      </c>
      <c r="J31" s="17">
        <v>5.8</v>
      </c>
      <c r="K31" s="17">
        <v>2.67</v>
      </c>
      <c r="L31" s="34">
        <f>K31*M31</f>
        <v>1468.5</v>
      </c>
      <c r="M31" s="39">
        <v>550</v>
      </c>
    </row>
    <row r="32" spans="1:13" x14ac:dyDescent="0.35">
      <c r="A32" s="3">
        <v>26</v>
      </c>
      <c r="B32" s="6"/>
      <c r="C32" s="6"/>
      <c r="D32" s="6"/>
      <c r="E32" s="6"/>
      <c r="F32" s="6"/>
      <c r="G32" s="10"/>
      <c r="H32" s="16">
        <f t="shared" si="4"/>
        <v>68.200000000000017</v>
      </c>
      <c r="I32" s="16">
        <f t="shared" si="1"/>
        <v>945.70000000000039</v>
      </c>
      <c r="J32" s="17">
        <v>5.76</v>
      </c>
      <c r="K32" s="17">
        <v>2.8359999999999999</v>
      </c>
      <c r="L32" s="34">
        <f t="shared" si="5"/>
        <v>1559.8</v>
      </c>
      <c r="M32" s="39">
        <v>550</v>
      </c>
    </row>
    <row r="33" spans="1:13" x14ac:dyDescent="0.35">
      <c r="A33" s="3">
        <v>27</v>
      </c>
      <c r="B33" s="6"/>
      <c r="C33" s="6"/>
      <c r="D33" s="6"/>
      <c r="E33" s="6"/>
      <c r="F33" s="6"/>
      <c r="G33" s="10"/>
      <c r="H33" s="16">
        <f t="shared" si="4"/>
        <v>71.500000000000014</v>
      </c>
      <c r="I33" s="49">
        <f>I32+H33</f>
        <v>1017.2000000000004</v>
      </c>
      <c r="J33" s="17">
        <v>5.72</v>
      </c>
      <c r="K33" s="17">
        <v>3.0019999999999998</v>
      </c>
      <c r="L33" s="34">
        <f t="shared" si="5"/>
        <v>1651.1</v>
      </c>
      <c r="M33" s="39">
        <v>550</v>
      </c>
    </row>
    <row r="34" spans="1:13" x14ac:dyDescent="0.35">
      <c r="A34" s="3">
        <v>28</v>
      </c>
      <c r="B34" s="6"/>
      <c r="C34" s="6"/>
      <c r="D34" s="6"/>
      <c r="E34" s="6"/>
      <c r="F34" s="6"/>
      <c r="G34" s="10"/>
      <c r="H34" s="16">
        <f t="shared" si="4"/>
        <v>74.800000000000011</v>
      </c>
      <c r="I34" s="49">
        <f t="shared" ref="I34:I97" si="6">I33+H34</f>
        <v>1092.0000000000005</v>
      </c>
      <c r="J34" s="17">
        <v>5.68</v>
      </c>
      <c r="K34" s="17">
        <v>3.1679999999999997</v>
      </c>
      <c r="L34" s="34">
        <f t="shared" si="5"/>
        <v>1742.3999999999999</v>
      </c>
      <c r="M34" s="39">
        <v>550</v>
      </c>
    </row>
    <row r="35" spans="1:13" x14ac:dyDescent="0.35">
      <c r="A35" s="3">
        <v>29</v>
      </c>
      <c r="B35" s="6"/>
      <c r="C35" s="6"/>
      <c r="D35" s="6"/>
      <c r="E35" s="6"/>
      <c r="F35" s="6"/>
      <c r="G35" s="10"/>
      <c r="H35" s="16">
        <f t="shared" si="4"/>
        <v>78.100000000000009</v>
      </c>
      <c r="I35" s="49">
        <f t="shared" si="6"/>
        <v>1170.1000000000004</v>
      </c>
      <c r="J35" s="17">
        <v>5.64</v>
      </c>
      <c r="K35" s="17">
        <v>3.3339999999999996</v>
      </c>
      <c r="L35" s="34">
        <f t="shared" si="5"/>
        <v>1833.6999999999998</v>
      </c>
      <c r="M35" s="39">
        <v>550</v>
      </c>
    </row>
    <row r="36" spans="1:13" s="9" customFormat="1" x14ac:dyDescent="0.35">
      <c r="A36" s="11">
        <v>30</v>
      </c>
      <c r="B36" s="12"/>
      <c r="C36" s="12"/>
      <c r="D36" s="12"/>
      <c r="E36" s="12"/>
      <c r="F36" s="12"/>
      <c r="G36" s="13"/>
      <c r="H36" s="15">
        <f>H35+3.3</f>
        <v>81.400000000000006</v>
      </c>
      <c r="I36" s="50">
        <f t="shared" si="6"/>
        <v>1251.5000000000005</v>
      </c>
      <c r="J36" s="24">
        <v>5.6</v>
      </c>
      <c r="K36" s="24">
        <v>3.5</v>
      </c>
      <c r="L36" s="35">
        <f t="shared" si="5"/>
        <v>1925</v>
      </c>
      <c r="M36" s="25">
        <v>550</v>
      </c>
    </row>
    <row r="37" spans="1:13" x14ac:dyDescent="0.35">
      <c r="A37" s="3">
        <v>31</v>
      </c>
      <c r="B37" s="6"/>
      <c r="C37" s="6"/>
      <c r="D37" s="6"/>
      <c r="E37" s="6"/>
      <c r="F37" s="6"/>
      <c r="G37" s="21"/>
      <c r="H37" s="46">
        <f>L37*J37</f>
        <v>110.9152</v>
      </c>
      <c r="I37" s="49">
        <f t="shared" si="6"/>
        <v>1362.4152000000004</v>
      </c>
      <c r="J37" s="17">
        <v>5.4800000000000001E-2</v>
      </c>
      <c r="K37" s="17">
        <v>3.68</v>
      </c>
      <c r="L37" s="34">
        <f>K37*M37</f>
        <v>2024</v>
      </c>
      <c r="M37" s="39">
        <v>550</v>
      </c>
    </row>
    <row r="38" spans="1:13" x14ac:dyDescent="0.35">
      <c r="A38" s="3">
        <v>32</v>
      </c>
      <c r="B38" s="6"/>
      <c r="C38" s="6"/>
      <c r="D38" s="6"/>
      <c r="E38" s="6"/>
      <c r="F38" s="6"/>
      <c r="G38" s="4"/>
      <c r="H38" s="41">
        <f>L38*J38</f>
        <v>113.7928</v>
      </c>
      <c r="I38" s="49">
        <f t="shared" si="6"/>
        <v>1476.2080000000003</v>
      </c>
      <c r="J38" s="17">
        <v>5.3600000000000002E-2</v>
      </c>
      <c r="K38" s="17">
        <v>3.8600000000000003</v>
      </c>
      <c r="L38" s="34">
        <f>K38*M38</f>
        <v>2123</v>
      </c>
      <c r="M38" s="39">
        <v>550</v>
      </c>
    </row>
    <row r="39" spans="1:13" x14ac:dyDescent="0.35">
      <c r="A39" s="3">
        <v>33</v>
      </c>
      <c r="B39" s="6"/>
      <c r="C39" s="6"/>
      <c r="D39" s="6"/>
      <c r="E39" s="6"/>
      <c r="F39" s="6"/>
      <c r="G39" s="4"/>
      <c r="H39" s="22">
        <f t="shared" ref="H39:H41" si="7">L39*J39</f>
        <v>11536.249999999996</v>
      </c>
      <c r="I39" s="49">
        <f t="shared" si="6"/>
        <v>13012.457999999997</v>
      </c>
      <c r="J39" s="17">
        <v>5.2437499999999986</v>
      </c>
      <c r="K39" s="17">
        <v>4</v>
      </c>
      <c r="L39" s="34">
        <f>K39*M39</f>
        <v>2200</v>
      </c>
      <c r="M39" s="39">
        <v>550</v>
      </c>
    </row>
    <row r="40" spans="1:13" x14ac:dyDescent="0.35">
      <c r="A40" s="3">
        <v>34</v>
      </c>
      <c r="B40" s="6"/>
      <c r="C40" s="6"/>
      <c r="D40" s="6"/>
      <c r="E40" s="6"/>
      <c r="F40" s="6"/>
      <c r="G40" s="4"/>
      <c r="H40" s="41">
        <f t="shared" si="7"/>
        <v>118.8352</v>
      </c>
      <c r="I40" s="49">
        <f t="shared" si="6"/>
        <v>13131.293199999996</v>
      </c>
      <c r="J40" s="17">
        <v>5.1200000000000002E-2</v>
      </c>
      <c r="K40" s="17">
        <v>4.22</v>
      </c>
      <c r="L40" s="34">
        <f t="shared" ref="L40:L43" si="8">K40*M40</f>
        <v>2321</v>
      </c>
      <c r="M40" s="39">
        <v>550</v>
      </c>
    </row>
    <row r="41" spans="1:13" x14ac:dyDescent="0.35">
      <c r="A41" s="3">
        <v>35</v>
      </c>
      <c r="B41" s="6"/>
      <c r="C41" s="6"/>
      <c r="D41" s="6"/>
      <c r="E41" s="6"/>
      <c r="F41" s="6"/>
      <c r="G41" s="4"/>
      <c r="H41" s="41">
        <f t="shared" si="7"/>
        <v>121.24199999999998</v>
      </c>
      <c r="I41" s="49">
        <f t="shared" si="6"/>
        <v>13252.535199999997</v>
      </c>
      <c r="J41" s="17">
        <v>5.0099999999999999E-2</v>
      </c>
      <c r="K41" s="17">
        <v>4.3999999999999995</v>
      </c>
      <c r="L41" s="34">
        <f t="shared" si="8"/>
        <v>2419.9999999999995</v>
      </c>
      <c r="M41" s="39">
        <v>550</v>
      </c>
    </row>
    <row r="42" spans="1:13" x14ac:dyDescent="0.35">
      <c r="A42" s="3">
        <v>36</v>
      </c>
      <c r="B42" s="6"/>
      <c r="C42" s="6"/>
      <c r="D42" s="6"/>
      <c r="E42" s="6"/>
      <c r="F42" s="6"/>
      <c r="G42" s="4"/>
      <c r="H42" s="41">
        <f t="shared" ref="H42:H48" si="9">L42*J42</f>
        <v>122.92719999999998</v>
      </c>
      <c r="I42" s="49">
        <f t="shared" si="6"/>
        <v>13375.462399999997</v>
      </c>
      <c r="J42" s="17">
        <v>4.8800000000000003E-2</v>
      </c>
      <c r="K42" s="17">
        <v>4.5799999999999992</v>
      </c>
      <c r="L42" s="34">
        <f>K42*M42</f>
        <v>2518.9999999999995</v>
      </c>
      <c r="M42" s="39">
        <v>550</v>
      </c>
    </row>
    <row r="43" spans="1:13" x14ac:dyDescent="0.35">
      <c r="A43" s="11">
        <v>37</v>
      </c>
      <c r="B43" s="12"/>
      <c r="C43" s="12"/>
      <c r="D43" s="12"/>
      <c r="E43" s="12"/>
      <c r="F43" s="12"/>
      <c r="G43" s="18"/>
      <c r="H43" s="48">
        <f t="shared" si="9"/>
        <v>124.61679999999998</v>
      </c>
      <c r="I43" s="50">
        <f t="shared" si="6"/>
        <v>13500.079199999996</v>
      </c>
      <c r="J43" s="24">
        <v>4.7600000000000003E-2</v>
      </c>
      <c r="K43" s="24">
        <v>4.7599999999999989</v>
      </c>
      <c r="L43" s="35">
        <f t="shared" si="8"/>
        <v>2617.9999999999995</v>
      </c>
      <c r="M43" s="25">
        <v>550</v>
      </c>
    </row>
    <row r="44" spans="1:13" x14ac:dyDescent="0.35">
      <c r="A44" s="3">
        <v>38</v>
      </c>
      <c r="B44" s="6"/>
      <c r="C44" s="6"/>
      <c r="D44" s="6"/>
      <c r="E44" s="6"/>
      <c r="F44" s="6"/>
      <c r="G44" s="4"/>
      <c r="H44" s="41">
        <f t="shared" si="9"/>
        <v>126.34049999999996</v>
      </c>
      <c r="I44" s="49">
        <f t="shared" si="6"/>
        <v>13626.419699999997</v>
      </c>
      <c r="J44" s="17">
        <v>4.65E-2</v>
      </c>
      <c r="K44" s="17">
        <v>4.9399999999999986</v>
      </c>
      <c r="L44" s="34">
        <f>K44*M44</f>
        <v>2716.9999999999991</v>
      </c>
      <c r="M44" s="39">
        <v>550</v>
      </c>
    </row>
    <row r="45" spans="1:13" x14ac:dyDescent="0.35">
      <c r="A45" s="3">
        <v>39</v>
      </c>
      <c r="B45" s="6"/>
      <c r="C45" s="6"/>
      <c r="D45" s="6"/>
      <c r="E45" s="6"/>
      <c r="F45" s="6"/>
      <c r="G45" s="4"/>
      <c r="H45" s="41">
        <f t="shared" si="9"/>
        <v>129.25439999999998</v>
      </c>
      <c r="I45" s="49">
        <f t="shared" si="6"/>
        <v>13755.674099999997</v>
      </c>
      <c r="J45" s="17">
        <v>4.5900000000000003E-2</v>
      </c>
      <c r="K45" s="17">
        <v>5.1199999999999983</v>
      </c>
      <c r="L45" s="34">
        <f t="shared" ref="L45:L95" si="10">K45*M45</f>
        <v>2815.9999999999991</v>
      </c>
      <c r="M45" s="39">
        <v>550</v>
      </c>
    </row>
    <row r="46" spans="1:13" x14ac:dyDescent="0.35">
      <c r="A46" s="3">
        <v>40</v>
      </c>
      <c r="B46" s="6"/>
      <c r="C46" s="6"/>
      <c r="D46" s="6"/>
      <c r="E46" s="6"/>
      <c r="F46" s="6"/>
      <c r="G46" s="4"/>
      <c r="H46" s="41">
        <f t="shared" si="9"/>
        <v>132.04949999999999</v>
      </c>
      <c r="I46" s="49">
        <f t="shared" si="6"/>
        <v>13887.723599999996</v>
      </c>
      <c r="J46" s="17">
        <v>4.53E-2</v>
      </c>
      <c r="K46" s="17">
        <v>5.3</v>
      </c>
      <c r="L46" s="34">
        <f t="shared" si="10"/>
        <v>2915</v>
      </c>
      <c r="M46" s="39">
        <v>550</v>
      </c>
    </row>
    <row r="47" spans="1:13" x14ac:dyDescent="0.35">
      <c r="A47" s="3">
        <v>41</v>
      </c>
      <c r="B47" s="6"/>
      <c r="C47" s="6"/>
      <c r="D47" s="6"/>
      <c r="E47" s="6"/>
      <c r="F47" s="6"/>
      <c r="G47" s="4"/>
      <c r="H47" s="41">
        <f t="shared" si="9"/>
        <v>136.07797499999998</v>
      </c>
      <c r="I47" s="49">
        <f t="shared" si="6"/>
        <v>14023.801574999996</v>
      </c>
      <c r="J47" s="17">
        <v>4.4699999999999997E-2</v>
      </c>
      <c r="K47" s="17">
        <v>5.5350000000000001</v>
      </c>
      <c r="L47" s="34">
        <f t="shared" si="10"/>
        <v>3044.25</v>
      </c>
      <c r="M47" s="39">
        <v>550</v>
      </c>
    </row>
    <row r="48" spans="1:13" x14ac:dyDescent="0.35">
      <c r="A48" s="3">
        <v>42</v>
      </c>
      <c r="B48" s="6"/>
      <c r="C48" s="6"/>
      <c r="D48" s="6"/>
      <c r="E48" s="6"/>
      <c r="F48" s="6"/>
      <c r="G48" s="4"/>
      <c r="H48" s="41">
        <f t="shared" si="9"/>
        <v>140.26870000000002</v>
      </c>
      <c r="I48" s="49">
        <f t="shared" si="6"/>
        <v>14164.070274999996</v>
      </c>
      <c r="J48" s="17">
        <v>4.4200000000000003E-2</v>
      </c>
      <c r="K48" s="17">
        <v>5.7700000000000005</v>
      </c>
      <c r="L48" s="34">
        <f t="shared" si="10"/>
        <v>3173.5000000000005</v>
      </c>
      <c r="M48" s="39">
        <v>550</v>
      </c>
    </row>
    <row r="49" spans="1:18" x14ac:dyDescent="0.35">
      <c r="A49" s="3">
        <v>43</v>
      </c>
      <c r="B49" s="6"/>
      <c r="C49" s="6"/>
      <c r="D49" s="6"/>
      <c r="E49" s="6"/>
      <c r="F49" s="6"/>
      <c r="G49" s="4"/>
      <c r="H49" s="41">
        <f t="shared" ref="H49:H57" si="11">L49*J49</f>
        <v>143.99990000000003</v>
      </c>
      <c r="I49" s="49">
        <f t="shared" si="6"/>
        <v>14308.070174999997</v>
      </c>
      <c r="J49" s="17">
        <v>4.36E-2</v>
      </c>
      <c r="K49" s="17">
        <v>6.0050000000000008</v>
      </c>
      <c r="L49" s="34">
        <f t="shared" si="10"/>
        <v>3302.7500000000005</v>
      </c>
      <c r="M49" s="39">
        <v>550</v>
      </c>
    </row>
    <row r="50" spans="1:18" x14ac:dyDescent="0.35">
      <c r="A50" s="11">
        <v>44</v>
      </c>
      <c r="B50" s="12"/>
      <c r="C50" s="12"/>
      <c r="D50" s="12"/>
      <c r="E50" s="12"/>
      <c r="F50" s="12"/>
      <c r="G50" s="18"/>
      <c r="H50" s="48">
        <f t="shared" si="11"/>
        <v>147.57600000000002</v>
      </c>
      <c r="I50" s="50">
        <f t="shared" si="6"/>
        <v>14455.646174999998</v>
      </c>
      <c r="J50" s="24">
        <v>4.2999999999999997E-2</v>
      </c>
      <c r="K50" s="24">
        <v>6.2400000000000011</v>
      </c>
      <c r="L50" s="35">
        <f t="shared" si="10"/>
        <v>3432.0000000000005</v>
      </c>
      <c r="M50" s="25">
        <v>550</v>
      </c>
    </row>
    <row r="51" spans="1:18" x14ac:dyDescent="0.35">
      <c r="A51" s="3">
        <v>45</v>
      </c>
      <c r="B51" s="6"/>
      <c r="C51" s="6"/>
      <c r="D51" s="6"/>
      <c r="E51" s="6"/>
      <c r="F51" s="6"/>
      <c r="G51" s="4"/>
      <c r="H51" s="41">
        <f>L51*J51</f>
        <v>151.35312500000006</v>
      </c>
      <c r="I51" s="49">
        <f t="shared" si="6"/>
        <v>14606.999299999998</v>
      </c>
      <c r="J51" s="17">
        <v>4.2500000000000003E-2</v>
      </c>
      <c r="K51" s="17">
        <v>6.4750000000000014</v>
      </c>
      <c r="L51" s="34">
        <f t="shared" si="10"/>
        <v>3561.2500000000009</v>
      </c>
      <c r="M51" s="39">
        <v>550</v>
      </c>
    </row>
    <row r="52" spans="1:18" x14ac:dyDescent="0.35">
      <c r="A52" s="3">
        <v>46</v>
      </c>
      <c r="B52" s="6"/>
      <c r="C52" s="6"/>
      <c r="D52" s="6"/>
      <c r="E52" s="6"/>
      <c r="F52" s="6"/>
      <c r="G52" s="4"/>
      <c r="H52" s="41">
        <f t="shared" si="11"/>
        <v>154.63195000000005</v>
      </c>
      <c r="I52" s="49">
        <f t="shared" si="6"/>
        <v>14761.631249999999</v>
      </c>
      <c r="J52" s="17">
        <v>4.19E-2</v>
      </c>
      <c r="K52" s="17">
        <v>6.7100000000000017</v>
      </c>
      <c r="L52" s="34">
        <f t="shared" si="10"/>
        <v>3690.5000000000009</v>
      </c>
      <c r="M52" s="39">
        <v>550</v>
      </c>
    </row>
    <row r="53" spans="1:18" x14ac:dyDescent="0.35">
      <c r="A53" s="3">
        <v>47</v>
      </c>
      <c r="B53" s="6"/>
      <c r="C53" s="6"/>
      <c r="D53" s="6"/>
      <c r="E53" s="6"/>
      <c r="F53" s="6"/>
      <c r="G53" s="4"/>
      <c r="H53" s="41">
        <f t="shared" si="11"/>
        <v>157.75567500000005</v>
      </c>
      <c r="I53" s="49">
        <f t="shared" si="6"/>
        <v>14919.386924999999</v>
      </c>
      <c r="J53" s="17">
        <v>4.1300000000000003E-2</v>
      </c>
      <c r="K53" s="17">
        <v>6.9450000000000021</v>
      </c>
      <c r="L53" s="34">
        <f t="shared" si="10"/>
        <v>3819.7500000000009</v>
      </c>
      <c r="M53" s="39">
        <v>550</v>
      </c>
    </row>
    <row r="54" spans="1:18" x14ac:dyDescent="0.35">
      <c r="A54" s="3">
        <v>48</v>
      </c>
      <c r="B54" s="6"/>
      <c r="C54" s="6"/>
      <c r="D54" s="6"/>
      <c r="E54" s="6"/>
      <c r="F54" s="6"/>
      <c r="G54" s="4"/>
      <c r="H54" s="41">
        <f t="shared" si="11"/>
        <v>161.11920000000006</v>
      </c>
      <c r="I54" s="49">
        <f t="shared" si="6"/>
        <v>15080.506124999998</v>
      </c>
      <c r="J54" s="17">
        <v>4.0800000000000003E-2</v>
      </c>
      <c r="K54" s="17">
        <v>7.1800000000000024</v>
      </c>
      <c r="L54" s="34">
        <f t="shared" si="10"/>
        <v>3949.0000000000014</v>
      </c>
      <c r="M54" s="39">
        <v>550</v>
      </c>
    </row>
    <row r="55" spans="1:18" x14ac:dyDescent="0.35">
      <c r="A55" s="3">
        <v>49</v>
      </c>
      <c r="B55" s="6"/>
      <c r="C55" s="6"/>
      <c r="D55" s="6"/>
      <c r="E55" s="6"/>
      <c r="F55" s="6"/>
      <c r="G55" s="4"/>
      <c r="H55" s="41">
        <f t="shared" si="11"/>
        <v>164.35347500000006</v>
      </c>
      <c r="I55" s="49">
        <f t="shared" si="6"/>
        <v>15244.859599999998</v>
      </c>
      <c r="J55" s="17">
        <v>4.0300000000000002E-2</v>
      </c>
      <c r="K55" s="17">
        <v>7.4150000000000027</v>
      </c>
      <c r="L55" s="34">
        <f t="shared" si="10"/>
        <v>4078.2500000000014</v>
      </c>
      <c r="M55" s="39">
        <v>550</v>
      </c>
    </row>
    <row r="56" spans="1:18" x14ac:dyDescent="0.35">
      <c r="A56" s="3">
        <v>50</v>
      </c>
      <c r="B56" s="6"/>
      <c r="C56" s="6"/>
      <c r="D56" s="6"/>
      <c r="E56" s="6"/>
      <c r="F56" s="6"/>
      <c r="G56" s="4"/>
      <c r="H56" s="41">
        <f t="shared" si="11"/>
        <v>163.35000000000002</v>
      </c>
      <c r="I56" s="49">
        <f t="shared" si="6"/>
        <v>15408.209599999998</v>
      </c>
      <c r="J56" s="17">
        <v>3.9600000000000003E-2</v>
      </c>
      <c r="K56" s="17">
        <v>7.5</v>
      </c>
      <c r="L56" s="34">
        <f t="shared" si="10"/>
        <v>4125</v>
      </c>
      <c r="M56" s="39">
        <v>550</v>
      </c>
    </row>
    <row r="57" spans="1:18" x14ac:dyDescent="0.35">
      <c r="A57" s="11">
        <v>51</v>
      </c>
      <c r="B57" s="12"/>
      <c r="C57" s="12"/>
      <c r="D57" s="12"/>
      <c r="E57" s="12"/>
      <c r="F57" s="12"/>
      <c r="G57" s="18"/>
      <c r="H57" s="48">
        <f t="shared" si="11"/>
        <v>166.34117500000002</v>
      </c>
      <c r="I57" s="50">
        <f t="shared" si="6"/>
        <v>15574.550774999998</v>
      </c>
      <c r="J57" s="24">
        <v>3.9100000000000003E-2</v>
      </c>
      <c r="K57" s="24">
        <v>7.7350000000000003</v>
      </c>
      <c r="L57" s="35">
        <f t="shared" si="10"/>
        <v>4254.25</v>
      </c>
      <c r="M57" s="25">
        <v>550</v>
      </c>
    </row>
    <row r="58" spans="1:18" x14ac:dyDescent="0.35">
      <c r="A58" s="3">
        <v>52</v>
      </c>
      <c r="B58" s="6"/>
      <c r="C58" s="6"/>
      <c r="D58" s="6"/>
      <c r="E58" s="6"/>
      <c r="F58" s="6"/>
      <c r="G58" s="4"/>
      <c r="H58" s="41">
        <f>L58*J58</f>
        <v>168.76474999999999</v>
      </c>
      <c r="I58" s="49">
        <f t="shared" si="6"/>
        <v>15743.315524999998</v>
      </c>
      <c r="J58" s="17">
        <v>3.85E-2</v>
      </c>
      <c r="K58" s="17">
        <v>7.9700000000000006</v>
      </c>
      <c r="L58" s="34">
        <f t="shared" si="10"/>
        <v>4383.5</v>
      </c>
      <c r="M58" s="39">
        <v>550</v>
      </c>
    </row>
    <row r="59" spans="1:18" x14ac:dyDescent="0.35">
      <c r="A59" s="3">
        <v>53</v>
      </c>
      <c r="B59" s="6"/>
      <c r="C59" s="6"/>
      <c r="D59" s="6"/>
      <c r="E59" s="6"/>
      <c r="F59" s="6"/>
      <c r="G59" s="4"/>
      <c r="H59" s="41">
        <f t="shared" ref="H59:H84" si="12">L59*J59</f>
        <v>171.03322500000002</v>
      </c>
      <c r="I59" s="49">
        <f t="shared" si="6"/>
        <v>15914.348749999997</v>
      </c>
      <c r="J59" s="17">
        <v>3.7900000000000003E-2</v>
      </c>
      <c r="K59" s="17">
        <v>8.2050000000000001</v>
      </c>
      <c r="L59" s="34">
        <f t="shared" si="10"/>
        <v>4512.75</v>
      </c>
      <c r="M59" s="39">
        <v>550</v>
      </c>
    </row>
    <row r="60" spans="1:18" x14ac:dyDescent="0.35">
      <c r="A60" s="3">
        <v>54</v>
      </c>
      <c r="B60" s="6"/>
      <c r="C60" s="6"/>
      <c r="D60" s="6"/>
      <c r="E60" s="6"/>
      <c r="F60" s="6"/>
      <c r="G60" s="4"/>
      <c r="H60" s="41">
        <f t="shared" si="12"/>
        <v>173.61080000000001</v>
      </c>
      <c r="I60" s="49">
        <f t="shared" si="6"/>
        <v>16087.959549999998</v>
      </c>
      <c r="J60" s="17">
        <v>3.7400000000000003E-2</v>
      </c>
      <c r="K60" s="17">
        <v>8.44</v>
      </c>
      <c r="L60" s="34">
        <f t="shared" si="10"/>
        <v>4642</v>
      </c>
      <c r="M60" s="39">
        <v>550</v>
      </c>
    </row>
    <row r="61" spans="1:18" x14ac:dyDescent="0.35">
      <c r="A61" s="3">
        <v>55</v>
      </c>
      <c r="B61" s="6"/>
      <c r="C61" s="6"/>
      <c r="D61" s="6"/>
      <c r="E61" s="6"/>
      <c r="F61" s="6"/>
      <c r="G61" s="4"/>
      <c r="H61" s="41">
        <f t="shared" si="12"/>
        <v>175.58199999999997</v>
      </c>
      <c r="I61" s="49">
        <f t="shared" si="6"/>
        <v>16263.541549999998</v>
      </c>
      <c r="J61" s="17">
        <v>3.6799999999999999E-2</v>
      </c>
      <c r="K61" s="17">
        <v>8.6749999999999989</v>
      </c>
      <c r="L61" s="34">
        <f t="shared" si="10"/>
        <v>4771.2499999999991</v>
      </c>
      <c r="M61" s="39">
        <v>550</v>
      </c>
    </row>
    <row r="62" spans="1:18" x14ac:dyDescent="0.35">
      <c r="A62" s="3">
        <v>56</v>
      </c>
      <c r="B62" s="6"/>
      <c r="C62" s="6"/>
      <c r="D62" s="6"/>
      <c r="E62" s="6"/>
      <c r="F62" s="6"/>
      <c r="G62" s="4"/>
      <c r="H62" s="41">
        <f t="shared" si="12"/>
        <v>177.39809999999997</v>
      </c>
      <c r="I62" s="49">
        <f t="shared" si="6"/>
        <v>16440.939649999997</v>
      </c>
      <c r="J62" s="17">
        <v>3.6200000000000003E-2</v>
      </c>
      <c r="K62" s="17">
        <v>8.9099999999999984</v>
      </c>
      <c r="L62" s="34">
        <f t="shared" si="10"/>
        <v>4900.4999999999991</v>
      </c>
      <c r="M62" s="39">
        <v>550</v>
      </c>
    </row>
    <row r="63" spans="1:18" x14ac:dyDescent="0.35">
      <c r="A63" s="3">
        <v>57</v>
      </c>
      <c r="B63" s="6"/>
      <c r="C63" s="6"/>
      <c r="D63" s="6"/>
      <c r="E63" s="6"/>
      <c r="F63" s="6"/>
      <c r="G63" s="4"/>
      <c r="H63" s="41">
        <f t="shared" si="12"/>
        <v>179.56207499999999</v>
      </c>
      <c r="I63" s="49">
        <f t="shared" si="6"/>
        <v>16620.501724999998</v>
      </c>
      <c r="J63" s="17">
        <v>3.5700000000000003E-2</v>
      </c>
      <c r="K63" s="17">
        <v>9.1449999999999978</v>
      </c>
      <c r="L63" s="34">
        <f t="shared" si="10"/>
        <v>5029.7499999999991</v>
      </c>
      <c r="M63" s="39">
        <v>550</v>
      </c>
      <c r="R63" s="51"/>
    </row>
    <row r="64" spans="1:18" x14ac:dyDescent="0.35">
      <c r="A64" s="11">
        <v>58</v>
      </c>
      <c r="B64" s="12"/>
      <c r="C64" s="12"/>
      <c r="D64" s="12"/>
      <c r="E64" s="12"/>
      <c r="F64" s="12"/>
      <c r="G64" s="18"/>
      <c r="H64" s="48">
        <f t="shared" si="12"/>
        <v>181.08089999999993</v>
      </c>
      <c r="I64" s="50">
        <f t="shared" si="6"/>
        <v>16801.582624999999</v>
      </c>
      <c r="J64" s="24">
        <v>3.5099999999999999E-2</v>
      </c>
      <c r="K64" s="24">
        <v>9.3799999999999972</v>
      </c>
      <c r="L64" s="35">
        <f t="shared" si="10"/>
        <v>5158.9999999999982</v>
      </c>
      <c r="M64" s="25">
        <v>550</v>
      </c>
    </row>
    <row r="65" spans="1:23" x14ac:dyDescent="0.35">
      <c r="A65" s="3">
        <v>59</v>
      </c>
      <c r="B65" s="6"/>
      <c r="C65" s="6"/>
      <c r="D65" s="6"/>
      <c r="E65" s="6"/>
      <c r="F65" s="6"/>
      <c r="G65" s="4"/>
      <c r="H65" s="54">
        <f>L65*J65</f>
        <v>182.444625</v>
      </c>
      <c r="I65" s="49">
        <f>I64+H65</f>
        <v>16984.027249999999</v>
      </c>
      <c r="J65" s="17">
        <v>3.4500000000000003E-2</v>
      </c>
      <c r="K65" s="17">
        <v>9.6150000000000002</v>
      </c>
      <c r="L65" s="34">
        <f>K65*M65</f>
        <v>5288.25</v>
      </c>
      <c r="M65" s="39">
        <v>550</v>
      </c>
    </row>
    <row r="66" spans="1:23" x14ac:dyDescent="0.35">
      <c r="A66" s="3">
        <v>60</v>
      </c>
      <c r="B66" s="6"/>
      <c r="C66" s="6"/>
      <c r="D66" s="6"/>
      <c r="E66" s="6"/>
      <c r="F66" s="6"/>
      <c r="G66" s="4"/>
      <c r="H66" s="54">
        <f t="shared" si="12"/>
        <v>187</v>
      </c>
      <c r="I66" s="49">
        <f>I65+H66</f>
        <v>17171.027249999999</v>
      </c>
      <c r="J66" s="17">
        <v>3.4000000000000002E-2</v>
      </c>
      <c r="K66" s="17">
        <v>10</v>
      </c>
      <c r="L66" s="34">
        <f>K66*M66</f>
        <v>5500</v>
      </c>
      <c r="M66" s="39">
        <v>550</v>
      </c>
    </row>
    <row r="67" spans="1:23" x14ac:dyDescent="0.35">
      <c r="A67" s="3">
        <v>61</v>
      </c>
      <c r="B67" s="6"/>
      <c r="C67" s="6"/>
      <c r="D67" s="6"/>
      <c r="E67" s="6"/>
      <c r="F67" s="6"/>
      <c r="G67" s="4"/>
      <c r="H67" s="54">
        <f>L67*J67</f>
        <v>190.447125</v>
      </c>
      <c r="I67" s="49">
        <f t="shared" si="6"/>
        <v>17361.474374999998</v>
      </c>
      <c r="J67" s="17">
        <v>3.3700000000000001E-2</v>
      </c>
      <c r="K67" s="17">
        <v>10.275</v>
      </c>
      <c r="L67" s="34">
        <f>K67*M67</f>
        <v>5651.25</v>
      </c>
      <c r="M67" s="39">
        <v>550</v>
      </c>
      <c r="P67" s="60"/>
      <c r="Q67" s="61"/>
      <c r="R67" s="62" t="s">
        <v>34</v>
      </c>
      <c r="S67" s="61"/>
      <c r="T67" s="61"/>
      <c r="U67" s="61"/>
      <c r="V67" s="61"/>
      <c r="W67" s="61"/>
    </row>
    <row r="68" spans="1:23" x14ac:dyDescent="0.35">
      <c r="A68" s="3">
        <v>62</v>
      </c>
      <c r="B68" s="6"/>
      <c r="C68" s="6"/>
      <c r="D68" s="6"/>
      <c r="E68" s="6"/>
      <c r="F68" s="6"/>
      <c r="G68" s="4"/>
      <c r="H68" s="54">
        <f>L68*J68</f>
        <v>194.38375000000002</v>
      </c>
      <c r="I68" s="49">
        <f t="shared" si="6"/>
        <v>17555.858124999999</v>
      </c>
      <c r="J68" s="17">
        <v>3.3500000000000002E-2</v>
      </c>
      <c r="K68" s="17">
        <v>10.55</v>
      </c>
      <c r="L68" s="34">
        <f>K68*M68</f>
        <v>5802.5</v>
      </c>
      <c r="M68" s="39">
        <v>550</v>
      </c>
      <c r="P68" s="63" t="s">
        <v>10</v>
      </c>
      <c r="Q68" s="63"/>
      <c r="R68" s="64" t="s">
        <v>33</v>
      </c>
      <c r="S68" s="64" t="s">
        <v>21</v>
      </c>
      <c r="T68" s="64" t="s">
        <v>22</v>
      </c>
      <c r="U68" s="64" t="s">
        <v>23</v>
      </c>
      <c r="V68" s="63" t="s">
        <v>13</v>
      </c>
      <c r="W68" s="63" t="s">
        <v>21</v>
      </c>
    </row>
    <row r="69" spans="1:23" x14ac:dyDescent="0.35">
      <c r="A69" s="3">
        <v>63</v>
      </c>
      <c r="B69" s="6"/>
      <c r="C69" s="6"/>
      <c r="D69" s="6"/>
      <c r="E69" s="6"/>
      <c r="F69" s="6"/>
      <c r="G69" s="4"/>
      <c r="H69" s="54">
        <f t="shared" si="12"/>
        <v>197.66450000000003</v>
      </c>
      <c r="I69" s="49">
        <f t="shared" si="6"/>
        <v>17753.522624999998</v>
      </c>
      <c r="J69" s="17">
        <v>3.32E-2</v>
      </c>
      <c r="K69" s="17">
        <v>10.825000000000001</v>
      </c>
      <c r="L69" s="34">
        <f t="shared" si="10"/>
        <v>5953.7500000000009</v>
      </c>
      <c r="M69" s="39">
        <v>550</v>
      </c>
      <c r="P69" s="5">
        <v>73</v>
      </c>
      <c r="Q69" s="56" t="s">
        <v>24</v>
      </c>
      <c r="R69" s="5">
        <v>1500</v>
      </c>
      <c r="S69" s="5">
        <v>66.67</v>
      </c>
      <c r="T69" s="57">
        <f>R69*S69</f>
        <v>100005</v>
      </c>
      <c r="U69" s="5">
        <f>550000-T69</f>
        <v>449995</v>
      </c>
      <c r="V69" s="14">
        <f>1000/S69</f>
        <v>14.999250037498125</v>
      </c>
      <c r="W69" s="5">
        <f>1000/V69</f>
        <v>66.67</v>
      </c>
    </row>
    <row r="70" spans="1:23" x14ac:dyDescent="0.35">
      <c r="A70" s="3">
        <v>64</v>
      </c>
      <c r="B70" s="6"/>
      <c r="C70" s="6"/>
      <c r="D70" s="6"/>
      <c r="E70" s="6"/>
      <c r="F70" s="6"/>
      <c r="G70" s="4"/>
      <c r="H70" s="54">
        <f t="shared" si="12"/>
        <v>201.46500000000003</v>
      </c>
      <c r="I70" s="49">
        <f t="shared" si="6"/>
        <v>17954.987624999998</v>
      </c>
      <c r="J70" s="17">
        <v>3.3000000000000002E-2</v>
      </c>
      <c r="K70" s="17">
        <v>11.100000000000001</v>
      </c>
      <c r="L70" s="34">
        <f t="shared" si="10"/>
        <v>6105.0000000000009</v>
      </c>
      <c r="M70" s="39">
        <v>550</v>
      </c>
      <c r="P70" s="5">
        <v>80</v>
      </c>
      <c r="Q70" s="56" t="s">
        <v>25</v>
      </c>
      <c r="R70" s="5">
        <v>1500</v>
      </c>
      <c r="S70" s="5">
        <v>55.87</v>
      </c>
      <c r="T70" s="57">
        <f>R70*S70</f>
        <v>83805</v>
      </c>
      <c r="U70" s="5">
        <f>U69-T70</f>
        <v>366190</v>
      </c>
      <c r="V70" s="14">
        <f>1000/S70</f>
        <v>17.898693395382139</v>
      </c>
      <c r="W70" s="5">
        <f t="shared" ref="W70:W72" si="13">1000/V70</f>
        <v>55.86999999999999</v>
      </c>
    </row>
    <row r="71" spans="1:23" x14ac:dyDescent="0.35">
      <c r="A71" s="11">
        <v>65</v>
      </c>
      <c r="B71" s="12"/>
      <c r="C71" s="12"/>
      <c r="D71" s="12"/>
      <c r="E71" s="12"/>
      <c r="F71" s="12"/>
      <c r="G71" s="18"/>
      <c r="H71" s="55">
        <f t="shared" si="12"/>
        <v>204.57937500000003</v>
      </c>
      <c r="I71" s="50">
        <f t="shared" si="6"/>
        <v>18159.566999999999</v>
      </c>
      <c r="J71" s="24">
        <v>3.27E-2</v>
      </c>
      <c r="K71" s="24">
        <v>11.375000000000002</v>
      </c>
      <c r="L71" s="35">
        <f t="shared" si="10"/>
        <v>6256.2500000000009</v>
      </c>
      <c r="M71" s="25">
        <v>550</v>
      </c>
      <c r="P71" s="5">
        <v>87</v>
      </c>
      <c r="Q71" s="56" t="s">
        <v>26</v>
      </c>
      <c r="R71" s="5">
        <v>1000</v>
      </c>
      <c r="S71" s="5">
        <v>46.86</v>
      </c>
      <c r="T71" s="57">
        <f>R71*S71</f>
        <v>46860</v>
      </c>
      <c r="U71" s="5">
        <f>U70-T71</f>
        <v>319330</v>
      </c>
      <c r="V71" s="14">
        <f>1000/S71</f>
        <v>21.340162185232607</v>
      </c>
      <c r="W71" s="5">
        <f t="shared" si="13"/>
        <v>46.86</v>
      </c>
    </row>
    <row r="72" spans="1:23" x14ac:dyDescent="0.35">
      <c r="A72" s="3">
        <v>66</v>
      </c>
      <c r="B72" s="6"/>
      <c r="C72" s="6"/>
      <c r="D72" s="6"/>
      <c r="E72" s="6"/>
      <c r="F72" s="6"/>
      <c r="G72" s="4"/>
      <c r="H72" s="54">
        <f t="shared" si="12"/>
        <v>207.60300000000001</v>
      </c>
      <c r="I72" s="49">
        <f t="shared" si="6"/>
        <v>18367.169999999998</v>
      </c>
      <c r="J72" s="17">
        <v>3.2399999999999998E-2</v>
      </c>
      <c r="K72" s="17">
        <v>11.650000000000002</v>
      </c>
      <c r="L72" s="34">
        <f t="shared" si="10"/>
        <v>6407.5000000000009</v>
      </c>
      <c r="M72" s="39">
        <v>550</v>
      </c>
      <c r="P72" s="5">
        <v>96</v>
      </c>
      <c r="Q72" s="56" t="s">
        <v>8</v>
      </c>
      <c r="R72" s="5">
        <v>7000</v>
      </c>
      <c r="S72" s="5">
        <v>36.94</v>
      </c>
      <c r="T72" s="57">
        <f>R72*S72</f>
        <v>258579.99999999997</v>
      </c>
      <c r="U72" s="5">
        <f>U71-T72</f>
        <v>60750.000000000029</v>
      </c>
      <c r="V72" s="14">
        <f>1000/S72</f>
        <v>27.070925825663238</v>
      </c>
      <c r="W72" s="5">
        <f t="shared" si="13"/>
        <v>36.94</v>
      </c>
    </row>
    <row r="73" spans="1:23" x14ac:dyDescent="0.35">
      <c r="A73" s="3">
        <v>67</v>
      </c>
      <c r="B73" s="6"/>
      <c r="C73" s="6"/>
      <c r="D73" s="6"/>
      <c r="E73" s="6"/>
      <c r="F73" s="6"/>
      <c r="G73" s="4"/>
      <c r="H73" s="54">
        <f t="shared" si="12"/>
        <v>210.53587500000003</v>
      </c>
      <c r="I73" s="49">
        <f t="shared" si="6"/>
        <v>18577.705875</v>
      </c>
      <c r="J73" s="17">
        <v>3.2099999999999997E-2</v>
      </c>
      <c r="K73" s="17">
        <v>11.925000000000002</v>
      </c>
      <c r="L73" s="34">
        <f t="shared" si="10"/>
        <v>6558.7500000000018</v>
      </c>
      <c r="M73" s="39">
        <v>550</v>
      </c>
      <c r="P73" s="5"/>
      <c r="Q73" s="5" t="s">
        <v>8</v>
      </c>
      <c r="R73" s="5">
        <f>SUM(R69:R72)</f>
        <v>11000</v>
      </c>
      <c r="S73" s="5"/>
      <c r="T73" s="5"/>
      <c r="U73" s="5"/>
      <c r="V73" s="5"/>
      <c r="W73" s="5"/>
    </row>
    <row r="74" spans="1:23" x14ac:dyDescent="0.35">
      <c r="A74" s="3">
        <v>68</v>
      </c>
      <c r="B74" s="6"/>
      <c r="C74" s="6"/>
      <c r="D74" s="6"/>
      <c r="E74" s="6"/>
      <c r="F74" s="6"/>
      <c r="G74" s="4"/>
      <c r="H74" s="54">
        <f t="shared" si="12"/>
        <v>213.37800000000007</v>
      </c>
      <c r="I74" s="49">
        <f t="shared" si="6"/>
        <v>18791.083875</v>
      </c>
      <c r="J74" s="17">
        <v>3.1800000000000002E-2</v>
      </c>
      <c r="K74" s="17">
        <v>12.200000000000003</v>
      </c>
      <c r="L74" s="34">
        <f t="shared" si="10"/>
        <v>6710.0000000000018</v>
      </c>
      <c r="M74" s="39">
        <v>550</v>
      </c>
      <c r="P74" s="5"/>
      <c r="Q74" s="56" t="s">
        <v>27</v>
      </c>
      <c r="R74" s="5"/>
      <c r="S74" s="5"/>
      <c r="T74" s="44">
        <f>SUM(T69:T72)</f>
        <v>489250</v>
      </c>
      <c r="U74" s="44">
        <f>T74</f>
        <v>489250</v>
      </c>
      <c r="V74" s="5"/>
      <c r="W74" s="5"/>
    </row>
    <row r="75" spans="1:23" x14ac:dyDescent="0.35">
      <c r="A75" s="3">
        <v>69</v>
      </c>
      <c r="B75" s="6"/>
      <c r="C75" s="6"/>
      <c r="D75" s="6"/>
      <c r="E75" s="6"/>
      <c r="F75" s="6"/>
      <c r="G75" s="4"/>
      <c r="H75" s="54">
        <f t="shared" si="12"/>
        <v>216.12937500000007</v>
      </c>
      <c r="I75" s="49">
        <f t="shared" si="6"/>
        <v>19007.213250000001</v>
      </c>
      <c r="J75" s="17">
        <v>3.15E-2</v>
      </c>
      <c r="K75" s="17">
        <v>12.475000000000003</v>
      </c>
      <c r="L75" s="34">
        <f t="shared" si="10"/>
        <v>6861.2500000000018</v>
      </c>
      <c r="M75" s="39">
        <v>550</v>
      </c>
      <c r="P75" s="5"/>
      <c r="Q75" s="56" t="s">
        <v>28</v>
      </c>
      <c r="R75" s="5"/>
      <c r="S75" s="5"/>
      <c r="T75" s="58">
        <f>T74/550000*100%</f>
        <v>0.88954545454545453</v>
      </c>
      <c r="U75" s="5"/>
      <c r="V75" s="5"/>
      <c r="W75" s="5"/>
    </row>
    <row r="76" spans="1:23" x14ac:dyDescent="0.35">
      <c r="A76" s="3">
        <v>70</v>
      </c>
      <c r="B76" s="6"/>
      <c r="C76" s="6"/>
      <c r="D76" s="6"/>
      <c r="E76" s="6"/>
      <c r="F76" s="6"/>
      <c r="G76" s="4"/>
      <c r="H76" s="54">
        <f t="shared" si="12"/>
        <v>197.34</v>
      </c>
      <c r="I76" s="49">
        <f t="shared" si="6"/>
        <v>19204.553250000001</v>
      </c>
      <c r="J76" s="17">
        <v>3.1199999999999999E-2</v>
      </c>
      <c r="K76" s="17">
        <v>11.5</v>
      </c>
      <c r="L76" s="34">
        <f t="shared" si="10"/>
        <v>6325</v>
      </c>
      <c r="M76" s="39">
        <v>550</v>
      </c>
      <c r="P76" s="5"/>
      <c r="Q76" s="59" t="s">
        <v>30</v>
      </c>
      <c r="R76" s="5"/>
      <c r="S76" s="5"/>
      <c r="T76" s="14">
        <f>3843/R72</f>
        <v>0.54900000000000004</v>
      </c>
      <c r="U76" s="5"/>
      <c r="V76" s="5"/>
      <c r="W76" s="5"/>
    </row>
    <row r="77" spans="1:23" x14ac:dyDescent="0.35">
      <c r="A77" s="3">
        <v>71</v>
      </c>
      <c r="B77" s="6"/>
      <c r="C77" s="6"/>
      <c r="D77" s="6"/>
      <c r="E77" s="6"/>
      <c r="F77" s="6"/>
      <c r="G77" s="4"/>
      <c r="H77" s="54">
        <f t="shared" si="12"/>
        <v>200.76374999999999</v>
      </c>
      <c r="I77" s="49">
        <f t="shared" si="6"/>
        <v>19405.316999999999</v>
      </c>
      <c r="J77" s="17">
        <v>3.1E-2</v>
      </c>
      <c r="K77" s="17">
        <v>11.775</v>
      </c>
      <c r="L77" s="34">
        <f t="shared" si="10"/>
        <v>6476.25</v>
      </c>
      <c r="M77" s="39">
        <v>550</v>
      </c>
      <c r="R77" s="40"/>
    </row>
    <row r="78" spans="1:23" x14ac:dyDescent="0.35">
      <c r="A78" s="11">
        <v>72</v>
      </c>
      <c r="B78" s="12"/>
      <c r="C78" s="12"/>
      <c r="D78" s="12"/>
      <c r="E78" s="12"/>
      <c r="F78" s="12"/>
      <c r="G78" s="18"/>
      <c r="H78" s="55">
        <f t="shared" si="12"/>
        <v>203.46425000000002</v>
      </c>
      <c r="I78" s="50">
        <f t="shared" si="6"/>
        <v>19608.78125</v>
      </c>
      <c r="J78" s="24">
        <v>3.0700000000000002E-2</v>
      </c>
      <c r="K78" s="24">
        <v>12.05</v>
      </c>
      <c r="L78" s="35">
        <f>K78*M78</f>
        <v>6627.5</v>
      </c>
      <c r="M78" s="25">
        <v>550</v>
      </c>
      <c r="R78" s="40"/>
    </row>
    <row r="79" spans="1:23" x14ac:dyDescent="0.35">
      <c r="A79" s="3">
        <v>73</v>
      </c>
      <c r="B79" s="6"/>
      <c r="C79" s="6"/>
      <c r="D79" s="6"/>
      <c r="E79" s="6"/>
      <c r="F79" s="6"/>
      <c r="G79" s="4"/>
      <c r="H79" s="47">
        <f t="shared" si="12"/>
        <v>168604.12660000002</v>
      </c>
      <c r="I79" s="49">
        <f t="shared" si="6"/>
        <v>188212.90785000002</v>
      </c>
      <c r="J79" s="17">
        <v>3.04E-2</v>
      </c>
      <c r="K79" s="17">
        <v>12.325000000000001</v>
      </c>
      <c r="L79" s="42">
        <f t="shared" si="10"/>
        <v>5546188.3750000009</v>
      </c>
      <c r="M79" s="43">
        <f>550000-T69</f>
        <v>449995</v>
      </c>
      <c r="N79" t="s">
        <v>31</v>
      </c>
      <c r="T79" s="37"/>
    </row>
    <row r="80" spans="1:23" x14ac:dyDescent="0.35">
      <c r="A80" s="3">
        <v>74</v>
      </c>
      <c r="B80" s="6"/>
      <c r="C80" s="6"/>
      <c r="D80" s="6"/>
      <c r="E80" s="6"/>
      <c r="F80" s="6"/>
      <c r="G80" s="4"/>
      <c r="H80" s="47">
        <f>L80*J80</f>
        <v>170665.10370000001</v>
      </c>
      <c r="I80" s="49">
        <f t="shared" si="6"/>
        <v>358878.01155000005</v>
      </c>
      <c r="J80" s="17">
        <v>3.0099999999999998E-2</v>
      </c>
      <c r="K80" s="17">
        <v>12.600000000000001</v>
      </c>
      <c r="L80" s="42">
        <f t="shared" si="10"/>
        <v>5669937.0000000009</v>
      </c>
      <c r="M80" s="43">
        <f>M79</f>
        <v>449995</v>
      </c>
    </row>
    <row r="81" spans="1:14" x14ac:dyDescent="0.35">
      <c r="A81" s="3">
        <v>75</v>
      </c>
      <c r="B81" s="6"/>
      <c r="C81" s="6"/>
      <c r="D81" s="6"/>
      <c r="E81" s="6"/>
      <c r="F81" s="6"/>
      <c r="G81" s="4"/>
      <c r="H81" s="47">
        <f t="shared" si="12"/>
        <v>172651.83162500002</v>
      </c>
      <c r="I81" s="49">
        <f t="shared" si="6"/>
        <v>531529.84317500005</v>
      </c>
      <c r="J81" s="17">
        <v>2.98E-2</v>
      </c>
      <c r="K81" s="17">
        <v>12.875000000000002</v>
      </c>
      <c r="L81" s="42">
        <f t="shared" si="10"/>
        <v>5793685.6250000009</v>
      </c>
      <c r="M81" s="43">
        <f t="shared" ref="M81:M85" si="14">M80</f>
        <v>449995</v>
      </c>
    </row>
    <row r="82" spans="1:14" x14ac:dyDescent="0.35">
      <c r="A82" s="3">
        <v>76</v>
      </c>
      <c r="B82" s="6"/>
      <c r="C82" s="6"/>
      <c r="D82" s="6"/>
      <c r="E82" s="6"/>
      <c r="F82" s="6"/>
      <c r="G82" s="4"/>
      <c r="H82" s="47">
        <f t="shared" si="12"/>
        <v>174564.31037500003</v>
      </c>
      <c r="I82" s="49">
        <f t="shared" si="6"/>
        <v>706094.15355000005</v>
      </c>
      <c r="J82" s="17">
        <v>2.9499999999999998E-2</v>
      </c>
      <c r="K82" s="17">
        <v>13.150000000000002</v>
      </c>
      <c r="L82" s="42">
        <f t="shared" si="10"/>
        <v>5917434.2500000009</v>
      </c>
      <c r="M82" s="43">
        <f t="shared" si="14"/>
        <v>449995</v>
      </c>
    </row>
    <row r="83" spans="1:14" x14ac:dyDescent="0.35">
      <c r="A83" s="3">
        <v>77</v>
      </c>
      <c r="B83" s="6"/>
      <c r="C83" s="6"/>
      <c r="D83" s="6"/>
      <c r="E83" s="6"/>
      <c r="F83" s="6"/>
      <c r="G83" s="4"/>
      <c r="H83" s="47">
        <f t="shared" si="12"/>
        <v>176402.53995000003</v>
      </c>
      <c r="I83" s="49">
        <f t="shared" si="6"/>
        <v>882496.69350000005</v>
      </c>
      <c r="J83" s="17">
        <v>2.92E-2</v>
      </c>
      <c r="K83" s="17">
        <v>13.425000000000002</v>
      </c>
      <c r="L83" s="42">
        <f t="shared" si="10"/>
        <v>6041182.8750000009</v>
      </c>
      <c r="M83" s="43">
        <f t="shared" si="14"/>
        <v>449995</v>
      </c>
    </row>
    <row r="84" spans="1:14" x14ac:dyDescent="0.35">
      <c r="A84" s="3">
        <v>78</v>
      </c>
      <c r="B84" s="6"/>
      <c r="C84" s="6"/>
      <c r="D84" s="6"/>
      <c r="E84" s="6"/>
      <c r="F84" s="6"/>
      <c r="G84" s="4"/>
      <c r="H84" s="47">
        <f t="shared" si="12"/>
        <v>178783.01350000003</v>
      </c>
      <c r="I84" s="49">
        <f t="shared" si="6"/>
        <v>1061279.7070000002</v>
      </c>
      <c r="J84" s="17">
        <v>2.9000000000000001E-2</v>
      </c>
      <c r="K84" s="17">
        <v>13.700000000000003</v>
      </c>
      <c r="L84" s="42">
        <f t="shared" si="10"/>
        <v>6164931.5000000009</v>
      </c>
      <c r="M84" s="43">
        <f t="shared" si="14"/>
        <v>449995</v>
      </c>
    </row>
    <row r="85" spans="1:14" x14ac:dyDescent="0.35">
      <c r="A85" s="11">
        <v>79</v>
      </c>
      <c r="B85" s="12"/>
      <c r="C85" s="12"/>
      <c r="D85" s="12"/>
      <c r="E85" s="12"/>
      <c r="F85" s="12"/>
      <c r="G85" s="18"/>
      <c r="H85" s="45">
        <f t="shared" ref="H85:H101" si="15">L85*J85</f>
        <v>180485.11958750006</v>
      </c>
      <c r="I85" s="50">
        <f t="shared" si="6"/>
        <v>1241764.8265875003</v>
      </c>
      <c r="J85" s="24">
        <v>2.87E-2</v>
      </c>
      <c r="K85" s="24">
        <v>13.975000000000003</v>
      </c>
      <c r="L85" s="23">
        <f>K85*M85</f>
        <v>6288680.1250000019</v>
      </c>
      <c r="M85" s="19">
        <f t="shared" si="14"/>
        <v>449995</v>
      </c>
    </row>
    <row r="86" spans="1:14" x14ac:dyDescent="0.35">
      <c r="A86" s="3">
        <v>80</v>
      </c>
      <c r="B86" s="6"/>
      <c r="C86" s="6"/>
      <c r="D86" s="6"/>
      <c r="E86" s="6"/>
      <c r="F86" s="6"/>
      <c r="G86" s="4"/>
      <c r="H86" s="47">
        <f t="shared" si="15"/>
        <v>161196.83800000002</v>
      </c>
      <c r="I86" s="49">
        <f t="shared" si="6"/>
        <v>1402961.6645875003</v>
      </c>
      <c r="J86" s="17">
        <v>2.8400000000000002E-2</v>
      </c>
      <c r="K86" s="17">
        <v>15.5</v>
      </c>
      <c r="L86" s="42">
        <f>K86*M86</f>
        <v>5675945</v>
      </c>
      <c r="M86" s="43">
        <f>M85-T70</f>
        <v>366190</v>
      </c>
      <c r="N86" t="s">
        <v>20</v>
      </c>
    </row>
    <row r="87" spans="1:14" x14ac:dyDescent="0.35">
      <c r="A87" s="3">
        <v>81</v>
      </c>
      <c r="B87" s="6"/>
      <c r="C87" s="6"/>
      <c r="D87" s="6"/>
      <c r="E87" s="6"/>
      <c r="F87" s="6"/>
      <c r="G87" s="4"/>
      <c r="H87" s="47">
        <f t="shared" si="15"/>
        <v>163352.781625</v>
      </c>
      <c r="I87" s="49">
        <f t="shared" si="6"/>
        <v>1566314.4462125003</v>
      </c>
      <c r="J87" s="17">
        <v>2.81E-2</v>
      </c>
      <c r="K87" s="17">
        <v>15.875</v>
      </c>
      <c r="L87" s="42">
        <f t="shared" si="10"/>
        <v>5813266.25</v>
      </c>
      <c r="M87" s="43">
        <f>M86</f>
        <v>366190</v>
      </c>
    </row>
    <row r="88" spans="1:14" x14ac:dyDescent="0.35">
      <c r="A88" s="3">
        <v>82</v>
      </c>
      <c r="B88" s="6"/>
      <c r="C88" s="6"/>
      <c r="D88" s="6"/>
      <c r="E88" s="6"/>
      <c r="F88" s="6"/>
      <c r="G88" s="4"/>
      <c r="H88" s="47">
        <f t="shared" si="15"/>
        <v>166021.39125000002</v>
      </c>
      <c r="I88" s="49">
        <f t="shared" si="6"/>
        <v>1732335.8374625004</v>
      </c>
      <c r="J88" s="17">
        <v>2.7900000000000001E-2</v>
      </c>
      <c r="K88" s="17">
        <v>16.25</v>
      </c>
      <c r="L88" s="42">
        <f t="shared" si="10"/>
        <v>5950587.5</v>
      </c>
      <c r="M88" s="43">
        <f t="shared" ref="M88:M92" si="16">M87</f>
        <v>366190</v>
      </c>
    </row>
    <row r="89" spans="1:14" x14ac:dyDescent="0.35">
      <c r="A89" s="3">
        <v>83</v>
      </c>
      <c r="B89" s="6"/>
      <c r="C89" s="6"/>
      <c r="D89" s="6"/>
      <c r="E89" s="6"/>
      <c r="F89" s="6"/>
      <c r="G89" s="4"/>
      <c r="H89" s="47">
        <f t="shared" si="15"/>
        <v>168026.28149999998</v>
      </c>
      <c r="I89" s="49">
        <f t="shared" si="6"/>
        <v>1900362.1189625005</v>
      </c>
      <c r="J89" s="17">
        <v>2.76E-2</v>
      </c>
      <c r="K89" s="17">
        <v>16.625</v>
      </c>
      <c r="L89" s="42">
        <f t="shared" si="10"/>
        <v>6087908.75</v>
      </c>
      <c r="M89" s="43">
        <f t="shared" si="16"/>
        <v>366190</v>
      </c>
    </row>
    <row r="90" spans="1:14" x14ac:dyDescent="0.35">
      <c r="A90" s="3">
        <v>84</v>
      </c>
      <c r="B90" s="6"/>
      <c r="C90" s="6"/>
      <c r="D90" s="6"/>
      <c r="E90" s="6"/>
      <c r="F90" s="6"/>
      <c r="G90" s="4"/>
      <c r="H90" s="47">
        <f t="shared" si="15"/>
        <v>169948.77900000001</v>
      </c>
      <c r="I90" s="49">
        <f t="shared" si="6"/>
        <v>2070310.8979625006</v>
      </c>
      <c r="J90" s="17">
        <v>2.7300000000000001E-2</v>
      </c>
      <c r="K90" s="17">
        <v>17</v>
      </c>
      <c r="L90" s="42">
        <f t="shared" si="10"/>
        <v>6225230</v>
      </c>
      <c r="M90" s="43">
        <f t="shared" si="16"/>
        <v>366190</v>
      </c>
    </row>
    <row r="91" spans="1:14" x14ac:dyDescent="0.35">
      <c r="A91" s="3">
        <v>85</v>
      </c>
      <c r="B91" s="6"/>
      <c r="C91" s="6"/>
      <c r="D91" s="6"/>
      <c r="E91" s="6"/>
      <c r="F91" s="6"/>
      <c r="G91" s="4"/>
      <c r="H91" s="47">
        <f t="shared" si="15"/>
        <v>171788.88375000001</v>
      </c>
      <c r="I91" s="49">
        <f t="shared" si="6"/>
        <v>2242099.7817125004</v>
      </c>
      <c r="J91" s="17">
        <v>2.7E-2</v>
      </c>
      <c r="K91" s="17">
        <v>17.375</v>
      </c>
      <c r="L91" s="42">
        <f t="shared" si="10"/>
        <v>6362551.25</v>
      </c>
      <c r="M91" s="43">
        <f t="shared" si="16"/>
        <v>366190</v>
      </c>
    </row>
    <row r="92" spans="1:14" x14ac:dyDescent="0.35">
      <c r="A92" s="11">
        <v>86</v>
      </c>
      <c r="B92" s="12"/>
      <c r="C92" s="12"/>
      <c r="D92" s="12"/>
      <c r="E92" s="12"/>
      <c r="F92" s="12"/>
      <c r="G92" s="18"/>
      <c r="H92" s="45">
        <f t="shared" si="15"/>
        <v>174196.58300000001</v>
      </c>
      <c r="I92" s="50">
        <f t="shared" si="6"/>
        <v>2416296.3647125005</v>
      </c>
      <c r="J92" s="24">
        <v>2.6800000000000001E-2</v>
      </c>
      <c r="K92" s="24">
        <v>17.75</v>
      </c>
      <c r="L92" s="23">
        <f t="shared" si="10"/>
        <v>6499872.5</v>
      </c>
      <c r="M92" s="19">
        <f t="shared" si="16"/>
        <v>366190</v>
      </c>
    </row>
    <row r="93" spans="1:14" x14ac:dyDescent="0.35">
      <c r="A93" s="3">
        <v>87</v>
      </c>
      <c r="B93" s="6"/>
      <c r="C93" s="6"/>
      <c r="D93" s="6"/>
      <c r="E93" s="6"/>
      <c r="F93" s="6"/>
      <c r="G93" s="6"/>
      <c r="H93" s="47">
        <f t="shared" si="15"/>
        <v>153378.19062499999</v>
      </c>
      <c r="I93" s="49">
        <f t="shared" si="6"/>
        <v>2569674.5553375003</v>
      </c>
      <c r="J93" s="17">
        <v>2.6499999999999999E-2</v>
      </c>
      <c r="K93" s="17">
        <v>18.125</v>
      </c>
      <c r="L93" s="42">
        <f t="shared" si="10"/>
        <v>5787856.25</v>
      </c>
      <c r="M93" s="44">
        <f>M92-T71</f>
        <v>319330</v>
      </c>
      <c r="N93" t="s">
        <v>29</v>
      </c>
    </row>
    <row r="94" spans="1:14" x14ac:dyDescent="0.35">
      <c r="A94" s="3">
        <v>88</v>
      </c>
      <c r="B94" s="6"/>
      <c r="C94" s="6"/>
      <c r="D94" s="6"/>
      <c r="E94" s="6"/>
      <c r="F94" s="6"/>
      <c r="G94" s="6"/>
      <c r="H94" s="47">
        <f t="shared" si="15"/>
        <v>154779.25100000002</v>
      </c>
      <c r="I94" s="49">
        <f t="shared" si="6"/>
        <v>2724453.8063375005</v>
      </c>
      <c r="J94" s="17">
        <v>2.6200000000000001E-2</v>
      </c>
      <c r="K94" s="17">
        <v>18.5</v>
      </c>
      <c r="L94" s="42">
        <f t="shared" si="10"/>
        <v>5907605</v>
      </c>
      <c r="M94" s="44">
        <f t="shared" ref="M94:M97" si="17">M93</f>
        <v>319330</v>
      </c>
    </row>
    <row r="95" spans="1:14" x14ac:dyDescent="0.35">
      <c r="A95" s="3">
        <v>89</v>
      </c>
      <c r="B95" s="6"/>
      <c r="C95" s="6"/>
      <c r="D95" s="6"/>
      <c r="E95" s="6"/>
      <c r="F95" s="6"/>
      <c r="G95" s="6"/>
      <c r="H95" s="47">
        <f t="shared" si="15"/>
        <v>156108.46212499999</v>
      </c>
      <c r="I95" s="49">
        <f t="shared" si="6"/>
        <v>2880562.2684625005</v>
      </c>
      <c r="J95" s="17">
        <v>2.5899999999999999E-2</v>
      </c>
      <c r="K95" s="17">
        <v>18.875</v>
      </c>
      <c r="L95" s="42">
        <f t="shared" si="10"/>
        <v>6027353.75</v>
      </c>
      <c r="M95" s="44">
        <f t="shared" si="17"/>
        <v>319330</v>
      </c>
    </row>
    <row r="96" spans="1:14" x14ac:dyDescent="0.35">
      <c r="A96" s="3">
        <v>90</v>
      </c>
      <c r="B96" s="6"/>
      <c r="C96" s="6"/>
      <c r="D96" s="6"/>
      <c r="E96" s="6"/>
      <c r="F96" s="6"/>
      <c r="G96" s="6"/>
      <c r="H96" s="47">
        <f t="shared" si="15"/>
        <v>157980.53425</v>
      </c>
      <c r="I96" s="49">
        <f t="shared" si="6"/>
        <v>3038542.8027125006</v>
      </c>
      <c r="J96" s="17">
        <v>2.5700000000000001E-2</v>
      </c>
      <c r="K96" s="17">
        <v>19.25</v>
      </c>
      <c r="L96" s="42">
        <f>K96*M96</f>
        <v>6147102.5</v>
      </c>
      <c r="M96" s="44">
        <f t="shared" si="17"/>
        <v>319330</v>
      </c>
    </row>
    <row r="97" spans="1:15" x14ac:dyDescent="0.35">
      <c r="A97" s="3">
        <v>91</v>
      </c>
      <c r="B97" s="6"/>
      <c r="C97" s="6"/>
      <c r="D97" s="6"/>
      <c r="E97" s="6"/>
      <c r="F97" s="6"/>
      <c r="G97" s="6"/>
      <c r="H97" s="47">
        <f t="shared" si="15"/>
        <v>159178.02174999999</v>
      </c>
      <c r="I97" s="49">
        <f t="shared" si="6"/>
        <v>3197720.8244625004</v>
      </c>
      <c r="J97" s="17">
        <v>2.5399999999999999E-2</v>
      </c>
      <c r="K97" s="17">
        <v>19.625</v>
      </c>
      <c r="L97" s="42">
        <f>K97*M97</f>
        <v>6266851.25</v>
      </c>
      <c r="M97" s="44">
        <f t="shared" si="17"/>
        <v>319330</v>
      </c>
    </row>
    <row r="98" spans="1:15" x14ac:dyDescent="0.35">
      <c r="A98" s="3">
        <v>92</v>
      </c>
      <c r="B98" s="6"/>
      <c r="C98" s="6"/>
      <c r="D98" s="6"/>
      <c r="E98" s="6"/>
      <c r="F98" s="6"/>
      <c r="G98" s="6"/>
      <c r="H98" s="47">
        <f t="shared" si="15"/>
        <v>160303.66</v>
      </c>
      <c r="I98" s="49">
        <f t="shared" ref="I98:I100" si="18">I97+H98</f>
        <v>3358024.4844625005</v>
      </c>
      <c r="J98" s="17">
        <v>2.5100000000000001E-2</v>
      </c>
      <c r="K98" s="17">
        <v>20</v>
      </c>
      <c r="L98" s="42">
        <f>K98*M98</f>
        <v>6386600</v>
      </c>
      <c r="M98" s="44">
        <f>M97</f>
        <v>319330</v>
      </c>
    </row>
    <row r="99" spans="1:15" x14ac:dyDescent="0.35">
      <c r="A99" s="3">
        <v>93</v>
      </c>
      <c r="B99" s="5"/>
      <c r="C99" s="5"/>
      <c r="D99" s="5"/>
      <c r="E99" s="5"/>
      <c r="F99" s="5"/>
      <c r="G99" s="5"/>
      <c r="H99" s="47">
        <f t="shared" si="15"/>
        <v>162008.08387499998</v>
      </c>
      <c r="I99" s="49">
        <f t="shared" si="18"/>
        <v>3520032.5683375006</v>
      </c>
      <c r="J99" s="17">
        <v>2.4899999999999999E-2</v>
      </c>
      <c r="K99" s="17">
        <v>20.375</v>
      </c>
      <c r="L99" s="42">
        <f t="shared" ref="L99:L101" si="19">K99*M99</f>
        <v>6506348.75</v>
      </c>
      <c r="M99" s="44">
        <f t="shared" ref="M99:M101" si="20">M98</f>
        <v>319330</v>
      </c>
    </row>
    <row r="100" spans="1:15" x14ac:dyDescent="0.35">
      <c r="A100" s="3">
        <v>94</v>
      </c>
      <c r="B100" s="5"/>
      <c r="C100" s="5"/>
      <c r="D100" s="5"/>
      <c r="E100" s="5"/>
      <c r="F100" s="5"/>
      <c r="G100" s="5"/>
      <c r="H100" s="47">
        <f t="shared" si="15"/>
        <v>159026.34</v>
      </c>
      <c r="I100" s="49">
        <f t="shared" si="18"/>
        <v>3679058.9083375004</v>
      </c>
      <c r="J100" s="17">
        <v>2.4E-2</v>
      </c>
      <c r="K100" s="17">
        <v>20.75</v>
      </c>
      <c r="L100" s="42">
        <f t="shared" si="19"/>
        <v>6626097.5</v>
      </c>
      <c r="M100" s="44">
        <f t="shared" si="20"/>
        <v>319330</v>
      </c>
    </row>
    <row r="101" spans="1:15" x14ac:dyDescent="0.35">
      <c r="A101" s="3">
        <v>95</v>
      </c>
      <c r="B101" s="5"/>
      <c r="C101" s="5"/>
      <c r="D101" s="5"/>
      <c r="E101" s="5"/>
      <c r="F101" s="5"/>
      <c r="G101" s="5"/>
      <c r="H101" s="47">
        <f t="shared" si="15"/>
        <v>164598.64850000001</v>
      </c>
      <c r="I101" s="49">
        <f>I100+H101</f>
        <v>3843657.5568375005</v>
      </c>
      <c r="J101" s="17">
        <v>2.4400000000000002E-2</v>
      </c>
      <c r="K101" s="17">
        <v>21.125</v>
      </c>
      <c r="L101" s="42">
        <f t="shared" si="19"/>
        <v>6745846.25</v>
      </c>
      <c r="M101" s="44">
        <f t="shared" si="20"/>
        <v>319330</v>
      </c>
    </row>
    <row r="102" spans="1:15" x14ac:dyDescent="0.35">
      <c r="A102" s="3">
        <v>96</v>
      </c>
      <c r="B102" s="5"/>
      <c r="C102" s="5"/>
      <c r="D102" s="5"/>
      <c r="E102" s="5"/>
      <c r="F102" s="5"/>
      <c r="G102" s="5"/>
      <c r="H102" t="s">
        <v>32</v>
      </c>
    </row>
    <row r="103" spans="1:15" x14ac:dyDescent="0.35">
      <c r="H103" s="53">
        <f>SUM(H7:H101)</f>
        <v>3843671.0568375005</v>
      </c>
    </row>
    <row r="105" spans="1:15" x14ac:dyDescent="0.35">
      <c r="L105" s="52"/>
      <c r="O105" s="40"/>
    </row>
  </sheetData>
  <mergeCells count="1">
    <mergeCell ref="A5:A6"/>
  </mergeCells>
  <phoneticPr fontId="8" type="noConversion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Pakan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2024-02-03T12:50:08Z</dcterms:created>
  <dcterms:modified xsi:type="dcterms:W3CDTF">2025-04-27T06:46:53Z</dcterms:modified>
</cp:coreProperties>
</file>